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SP-12400\"/>
    </mc:Choice>
  </mc:AlternateContent>
  <bookViews>
    <workbookView xWindow="-12" yWindow="48" windowWidth="10920" windowHeight="954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52" i="1" l="1"/>
  <c r="B60" i="1" l="1"/>
  <c r="B59" i="1"/>
  <c r="B62" i="1"/>
  <c r="B63" i="1" s="1"/>
  <c r="B55" i="1"/>
  <c r="B54" i="1"/>
  <c r="F39" i="1"/>
  <c r="F40" i="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38" i="1"/>
  <c r="E39" i="1"/>
  <c r="E40" i="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38" i="1"/>
  <c r="D39" i="1"/>
  <c r="D40" i="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38" i="1"/>
  <c r="B61" i="1" l="1"/>
  <c r="D26" i="1" s="1"/>
  <c r="B16" i="1"/>
  <c r="B17" i="1"/>
  <c r="D25" i="1" l="1"/>
  <c r="G38" i="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D30" i="1" l="1"/>
  <c r="B53" i="1" s="1"/>
  <c r="D33" i="1"/>
  <c r="D34" i="1" l="1"/>
  <c r="B19" i="1" s="1"/>
  <c r="D29" i="1"/>
</calcChain>
</file>

<file path=xl/sharedStrings.xml><?xml version="1.0" encoding="utf-8"?>
<sst xmlns="http://schemas.openxmlformats.org/spreadsheetml/2006/main" count="62" uniqueCount="55">
  <si>
    <t>Camera settings</t>
  </si>
  <si>
    <t>Width</t>
  </si>
  <si>
    <t>Height</t>
  </si>
  <si>
    <t>Binning Horizontal</t>
  </si>
  <si>
    <t>Binning Vertical</t>
  </si>
  <si>
    <t>Trigger Mode</t>
  </si>
  <si>
    <t>Trigger Overlap</t>
  </si>
  <si>
    <t>Frame Rate</t>
  </si>
  <si>
    <t>Output Width</t>
  </si>
  <si>
    <t>Output Height</t>
  </si>
  <si>
    <t>Reference values and calculations (do not edit)</t>
  </si>
  <si>
    <t>Max sensor frame rate</t>
  </si>
  <si>
    <t>Hperiod</t>
  </si>
  <si>
    <t>V Blanking</t>
  </si>
  <si>
    <t>BPP</t>
  </si>
  <si>
    <t>Frame Size</t>
  </si>
  <si>
    <t>Trigger Overlap Conditions</t>
  </si>
  <si>
    <t>MaxExposureTime_TrOlrd</t>
  </si>
  <si>
    <t>NonOverlapExposureTime</t>
  </si>
  <si>
    <t>Trigger settings</t>
  </si>
  <si>
    <t>Valid Widths</t>
  </si>
  <si>
    <r>
      <t>Exposure Time (</t>
    </r>
    <r>
      <rPr>
        <sz val="11"/>
        <color theme="1"/>
        <rFont val="Calibri"/>
        <family val="2"/>
      </rPr>
      <t>µs)</t>
    </r>
  </si>
  <si>
    <t>On</t>
  </si>
  <si>
    <t>Off</t>
  </si>
  <si>
    <t>Readout</t>
  </si>
  <si>
    <t>Binning</t>
  </si>
  <si>
    <t>Exposure min</t>
  </si>
  <si>
    <t>Exposure max</t>
  </si>
  <si>
    <t>SearchString</t>
  </si>
  <si>
    <t>Bayer</t>
  </si>
  <si>
    <t>Valid max height</t>
  </si>
  <si>
    <t>Modify data in yellow boxes to calculate frame rate</t>
  </si>
  <si>
    <t xml:space="preserve">With Trigger Mode [On], this value represents the maximum number of triggers that can be accepted per second </t>
  </si>
  <si>
    <t>Tap Geometry</t>
  </si>
  <si>
    <t>CL Clock</t>
  </si>
  <si>
    <t>Low (37.125 MHz)</t>
  </si>
  <si>
    <t>Med (74.25 MHz)</t>
  </si>
  <si>
    <t>1X2-1Y</t>
  </si>
  <si>
    <t>1X4-1Y</t>
  </si>
  <si>
    <t>1X8-1Y 8-bit</t>
  </si>
  <si>
    <t>1X8-1Y 10-bit</t>
  </si>
  <si>
    <r>
      <t xml:space="preserve">Max exp within frame interval in </t>
    </r>
    <r>
      <rPr>
        <sz val="11"/>
        <color theme="1"/>
        <rFont val="Calibri"/>
        <family val="2"/>
      </rPr>
      <t xml:space="preserve">µs </t>
    </r>
    <r>
      <rPr>
        <sz val="11"/>
        <color theme="1"/>
        <rFont val="Calibri"/>
        <family val="2"/>
        <scheme val="minor"/>
      </rPr>
      <t>(approx.)</t>
    </r>
  </si>
  <si>
    <t>See manual for CL Configurations required by different tap geometries</t>
  </si>
  <si>
    <t>SP-12400-PMCL ROI Frame Rate Calculator</t>
  </si>
  <si>
    <t>1x10-1Y 8-bit</t>
  </si>
  <si>
    <t>1X3-1Y 8-bit</t>
  </si>
  <si>
    <t>Valid line increment</t>
  </si>
  <si>
    <t>High (84.86 MHz)</t>
  </si>
  <si>
    <t>Taps</t>
  </si>
  <si>
    <t>Sensor_min H_cnt</t>
  </si>
  <si>
    <t>CL_pixel_clock</t>
  </si>
  <si>
    <t>H_Period_1</t>
  </si>
  <si>
    <t>CL_valid_width</t>
  </si>
  <si>
    <t xml:space="preserve">1X2_1Y and 1X4_1Y support 8/10/12-bit output at the same frame rate </t>
  </si>
  <si>
    <t>Last updated: 9/26/2018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</si>
</sst>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
      <sz val="14"/>
      <color rgb="FF000000"/>
      <name val="Trebuchet MS"/>
      <family val="2"/>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0" fillId="0" borderId="0" xfId="0" applyFill="1" applyAlignment="1">
      <alignment horizontal="center" vertical="center"/>
    </xf>
    <xf numFmtId="0" fontId="10" fillId="0" borderId="0" xfId="0" applyFont="1"/>
    <xf numFmtId="0" fontId="0" fillId="0" borderId="0" xfId="0" applyFill="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0"/>
  <sheetViews>
    <sheetView tabSelected="1" workbookViewId="0">
      <selection activeCell="E6" sqref="E6"/>
    </sheetView>
  </sheetViews>
  <sheetFormatPr defaultRowHeight="14.4" x14ac:dyDescent="0.3"/>
  <cols>
    <col min="1" max="1" width="17.88671875" customWidth="1"/>
    <col min="2" max="2" width="18.5546875" customWidth="1"/>
    <col min="3" max="3" width="2.6640625" customWidth="1"/>
    <col min="4" max="4" width="14.33203125" customWidth="1"/>
    <col min="5" max="5" width="9.33203125" customWidth="1"/>
    <col min="11" max="11" width="17.44140625" customWidth="1"/>
  </cols>
  <sheetData>
    <row r="1" spans="1:4" ht="23.4" x14ac:dyDescent="0.45">
      <c r="A1" s="1" t="s">
        <v>43</v>
      </c>
    </row>
    <row r="2" spans="1:4" x14ac:dyDescent="0.3">
      <c r="A2" s="2" t="s">
        <v>54</v>
      </c>
    </row>
    <row r="4" spans="1:4" ht="15.6" x14ac:dyDescent="0.3">
      <c r="A4" s="3" t="s">
        <v>0</v>
      </c>
      <c r="B4" s="4" t="s">
        <v>31</v>
      </c>
    </row>
    <row r="5" spans="1:4" x14ac:dyDescent="0.3">
      <c r="A5" t="s">
        <v>1</v>
      </c>
      <c r="B5" s="18">
        <v>4080</v>
      </c>
      <c r="D5" s="5"/>
    </row>
    <row r="6" spans="1:4" x14ac:dyDescent="0.3">
      <c r="A6" t="s">
        <v>2</v>
      </c>
      <c r="B6" s="18">
        <v>3008</v>
      </c>
      <c r="D6" s="5"/>
    </row>
    <row r="7" spans="1:4" x14ac:dyDescent="0.3">
      <c r="A7" t="s">
        <v>3</v>
      </c>
      <c r="B7" s="18">
        <v>1</v>
      </c>
    </row>
    <row r="8" spans="1:4" x14ac:dyDescent="0.3">
      <c r="A8" t="s">
        <v>4</v>
      </c>
      <c r="B8" s="18">
        <v>1</v>
      </c>
    </row>
    <row r="9" spans="1:4" x14ac:dyDescent="0.3">
      <c r="A9" t="s">
        <v>33</v>
      </c>
      <c r="B9" s="19" t="s">
        <v>44</v>
      </c>
      <c r="D9" s="4" t="s">
        <v>53</v>
      </c>
    </row>
    <row r="10" spans="1:4" x14ac:dyDescent="0.3">
      <c r="A10" t="s">
        <v>34</v>
      </c>
      <c r="B10" s="19" t="s">
        <v>47</v>
      </c>
    </row>
    <row r="11" spans="1:4" x14ac:dyDescent="0.3">
      <c r="A11" t="s">
        <v>5</v>
      </c>
      <c r="B11" s="19" t="s">
        <v>23</v>
      </c>
    </row>
    <row r="12" spans="1:4" x14ac:dyDescent="0.3">
      <c r="A12" t="s">
        <v>6</v>
      </c>
      <c r="B12" s="19" t="s">
        <v>23</v>
      </c>
    </row>
    <row r="13" spans="1:4" x14ac:dyDescent="0.3">
      <c r="A13" t="s">
        <v>21</v>
      </c>
      <c r="B13" s="18">
        <v>74</v>
      </c>
      <c r="D13" s="5"/>
    </row>
    <row r="16" spans="1:4" x14ac:dyDescent="0.3">
      <c r="A16" t="s">
        <v>8</v>
      </c>
      <c r="B16" s="12">
        <f>ROUNDDOWN(B5/B7,0)</f>
        <v>4080</v>
      </c>
    </row>
    <row r="17" spans="1:11" x14ac:dyDescent="0.3">
      <c r="A17" t="s">
        <v>9</v>
      </c>
      <c r="B17" s="12">
        <f>ROUNDDOWN(B6/B8,0)</f>
        <v>3008</v>
      </c>
      <c r="K17" s="17"/>
    </row>
    <row r="18" spans="1:11" ht="15" thickBot="1" x14ac:dyDescent="0.35"/>
    <row r="19" spans="1:11" ht="18.600000000000001" thickBot="1" x14ac:dyDescent="0.4">
      <c r="A19" s="14" t="s">
        <v>7</v>
      </c>
      <c r="B19" s="16">
        <f>IF(AND(B11="On",B12="Off"),1/((1/D25)+(B13/1000000)),1/((1/D25)+(D34/1000000)))</f>
        <v>64.621409921671017</v>
      </c>
      <c r="D19" s="4" t="s">
        <v>32</v>
      </c>
    </row>
    <row r="20" spans="1:11" ht="15" customHeight="1" x14ac:dyDescent="0.3"/>
    <row r="21" spans="1:11" ht="15" customHeight="1" x14ac:dyDescent="0.3">
      <c r="D21" s="4" t="s">
        <v>42</v>
      </c>
    </row>
    <row r="22" spans="1:11" ht="15" customHeight="1" x14ac:dyDescent="0.3">
      <c r="D22" s="4"/>
      <c r="J22" s="17"/>
    </row>
    <row r="23" spans="1:11" ht="15" customHeight="1" x14ac:dyDescent="0.3"/>
    <row r="24" spans="1:11" ht="15.6" x14ac:dyDescent="0.3">
      <c r="A24" s="6" t="s">
        <v>10</v>
      </c>
      <c r="B24" s="7"/>
      <c r="C24" s="7"/>
      <c r="D24" s="7"/>
      <c r="E24" s="7"/>
      <c r="F24" s="7"/>
      <c r="G24" s="7"/>
    </row>
    <row r="25" spans="1:11" x14ac:dyDescent="0.3">
      <c r="A25" s="7" t="s">
        <v>11</v>
      </c>
      <c r="B25" s="7"/>
      <c r="C25" s="7"/>
      <c r="D25" s="13">
        <f>1/(D26*(B17+D27))</f>
        <v>64.621409921671017</v>
      </c>
      <c r="E25" s="7"/>
      <c r="F25" s="7"/>
      <c r="G25" s="7"/>
    </row>
    <row r="26" spans="1:11" x14ac:dyDescent="0.3">
      <c r="A26" s="7" t="s">
        <v>12</v>
      </c>
      <c r="B26" s="7"/>
      <c r="C26" s="7"/>
      <c r="D26" s="7">
        <f>ROUNDUP(B61*74250000,0)/74250000</f>
        <v>5.0505050505050507E-6</v>
      </c>
      <c r="E26" s="7"/>
      <c r="F26" s="7"/>
      <c r="G26" s="7"/>
    </row>
    <row r="27" spans="1:11" x14ac:dyDescent="0.3">
      <c r="A27" s="7" t="s">
        <v>13</v>
      </c>
      <c r="B27" s="7"/>
      <c r="C27" s="7"/>
      <c r="D27" s="7">
        <v>56</v>
      </c>
      <c r="E27" s="7"/>
      <c r="F27" s="7"/>
      <c r="G27" s="7"/>
    </row>
    <row r="28" spans="1:11" x14ac:dyDescent="0.3">
      <c r="A28" s="7" t="s">
        <v>14</v>
      </c>
      <c r="B28" s="7"/>
      <c r="C28" s="7"/>
      <c r="D28" s="7">
        <v>8</v>
      </c>
      <c r="E28" s="7"/>
      <c r="F28" s="7"/>
      <c r="G28" s="7"/>
    </row>
    <row r="29" spans="1:11" x14ac:dyDescent="0.3">
      <c r="A29" s="7" t="s">
        <v>15</v>
      </c>
      <c r="B29" s="7"/>
      <c r="C29" s="7"/>
      <c r="D29" s="7">
        <f>B16*B17*D28</f>
        <v>98181120</v>
      </c>
      <c r="E29" s="7"/>
      <c r="F29" s="7"/>
      <c r="G29" s="7"/>
    </row>
    <row r="30" spans="1:11" x14ac:dyDescent="0.3">
      <c r="A30" s="7" t="s">
        <v>41</v>
      </c>
      <c r="B30" s="7"/>
      <c r="C30" s="7"/>
      <c r="D30" s="15">
        <f>INT(((1/D25)-(25*D26))*1000000)</f>
        <v>15348</v>
      </c>
      <c r="E30" s="7"/>
      <c r="F30" s="7"/>
      <c r="G30" s="7"/>
    </row>
    <row r="31" spans="1:11" x14ac:dyDescent="0.3">
      <c r="A31" s="7"/>
      <c r="B31" s="7"/>
      <c r="C31" s="7"/>
      <c r="D31" s="7"/>
      <c r="E31" s="7"/>
      <c r="F31" s="7"/>
      <c r="G31" s="7"/>
    </row>
    <row r="32" spans="1:11" x14ac:dyDescent="0.3">
      <c r="A32" s="8" t="s">
        <v>16</v>
      </c>
      <c r="B32" s="7"/>
      <c r="C32" s="7"/>
      <c r="D32" s="7"/>
      <c r="E32" s="7"/>
      <c r="F32" s="7"/>
      <c r="G32" s="7"/>
    </row>
    <row r="33" spans="1:7" x14ac:dyDescent="0.3">
      <c r="A33" s="7" t="s">
        <v>17</v>
      </c>
      <c r="B33" s="7"/>
      <c r="C33" s="7"/>
      <c r="D33" s="7">
        <f>(1/D25)-(25*D26)</f>
        <v>1.5348484848484847E-2</v>
      </c>
      <c r="E33" s="7"/>
      <c r="F33" s="7"/>
      <c r="G33" s="7"/>
    </row>
    <row r="34" spans="1:7" x14ac:dyDescent="0.3">
      <c r="A34" s="7" t="s">
        <v>18</v>
      </c>
      <c r="B34" s="7"/>
      <c r="C34" s="7"/>
      <c r="D34" s="7">
        <f>IF(B13-D30&lt;0,0,B13-D30)</f>
        <v>0</v>
      </c>
      <c r="E34" s="7"/>
      <c r="F34" s="7"/>
      <c r="G34" s="7"/>
    </row>
    <row r="35" spans="1:7" x14ac:dyDescent="0.3">
      <c r="A35" s="7"/>
      <c r="B35" s="7"/>
      <c r="C35" s="7"/>
      <c r="D35" s="7"/>
      <c r="E35" s="7"/>
      <c r="F35" s="7"/>
      <c r="G35" s="7"/>
    </row>
    <row r="36" spans="1:7" x14ac:dyDescent="0.3">
      <c r="A36" s="7" t="s">
        <v>34</v>
      </c>
      <c r="B36" s="7" t="s">
        <v>19</v>
      </c>
      <c r="C36" s="7"/>
      <c r="D36" s="7" t="s">
        <v>20</v>
      </c>
      <c r="E36" s="7"/>
      <c r="F36" s="7"/>
      <c r="G36" s="7"/>
    </row>
    <row r="37" spans="1:7" x14ac:dyDescent="0.3">
      <c r="A37" s="9" t="s">
        <v>35</v>
      </c>
      <c r="B37" s="7" t="s">
        <v>22</v>
      </c>
      <c r="C37" s="7"/>
      <c r="D37" s="10">
        <v>4112</v>
      </c>
      <c r="E37" s="7">
        <v>4080</v>
      </c>
      <c r="F37" s="7">
        <v>4080</v>
      </c>
      <c r="G37" s="7">
        <v>1936</v>
      </c>
    </row>
    <row r="38" spans="1:7" x14ac:dyDescent="0.3">
      <c r="A38" s="9" t="s">
        <v>36</v>
      </c>
      <c r="B38" s="7" t="s">
        <v>23</v>
      </c>
      <c r="C38" s="7"/>
      <c r="D38" s="10">
        <f>D37-16</f>
        <v>4096</v>
      </c>
      <c r="E38" s="7">
        <f>E37-48</f>
        <v>4032</v>
      </c>
      <c r="F38" s="7">
        <f>F37-80</f>
        <v>4000</v>
      </c>
      <c r="G38" s="7">
        <f>G37-8</f>
        <v>1928</v>
      </c>
    </row>
    <row r="39" spans="1:7" x14ac:dyDescent="0.3">
      <c r="A39" s="9" t="s">
        <v>47</v>
      </c>
      <c r="B39" s="7" t="s">
        <v>24</v>
      </c>
      <c r="C39" s="7"/>
      <c r="D39" s="10">
        <f t="shared" ref="D39:D102" si="0">D38-16</f>
        <v>4080</v>
      </c>
      <c r="E39" s="7">
        <f t="shared" ref="E39:E102" si="1">E38-48</f>
        <v>3984</v>
      </c>
      <c r="F39" s="7">
        <f t="shared" ref="F39:F86" si="2">F38-80</f>
        <v>3920</v>
      </c>
      <c r="G39" s="7">
        <f t="shared" ref="G39:G102" si="3">G38-8</f>
        <v>1920</v>
      </c>
    </row>
    <row r="40" spans="1:7" x14ac:dyDescent="0.3">
      <c r="A40" s="9"/>
      <c r="B40" s="7" t="s">
        <v>23</v>
      </c>
      <c r="C40" s="7"/>
      <c r="D40" s="10">
        <f t="shared" si="0"/>
        <v>4064</v>
      </c>
      <c r="E40" s="7">
        <f t="shared" si="1"/>
        <v>3936</v>
      </c>
      <c r="F40" s="7">
        <f t="shared" si="2"/>
        <v>3840</v>
      </c>
      <c r="G40" s="7">
        <f t="shared" si="3"/>
        <v>1912</v>
      </c>
    </row>
    <row r="41" spans="1:7" x14ac:dyDescent="0.3">
      <c r="A41" s="9" t="s">
        <v>33</v>
      </c>
      <c r="B41" s="7"/>
      <c r="C41" s="7"/>
      <c r="D41" s="10">
        <f t="shared" si="0"/>
        <v>4048</v>
      </c>
      <c r="E41" s="7">
        <f t="shared" si="1"/>
        <v>3888</v>
      </c>
      <c r="F41" s="7">
        <f t="shared" si="2"/>
        <v>3760</v>
      </c>
      <c r="G41" s="7">
        <f t="shared" si="3"/>
        <v>1904</v>
      </c>
    </row>
    <row r="42" spans="1:7" x14ac:dyDescent="0.3">
      <c r="A42" s="9" t="s">
        <v>37</v>
      </c>
      <c r="B42" s="7"/>
      <c r="C42" s="7"/>
      <c r="D42" s="10">
        <f t="shared" si="0"/>
        <v>4032</v>
      </c>
      <c r="E42" s="7">
        <f t="shared" si="1"/>
        <v>3840</v>
      </c>
      <c r="F42" s="7">
        <f t="shared" si="2"/>
        <v>3680</v>
      </c>
      <c r="G42" s="7">
        <f t="shared" si="3"/>
        <v>1896</v>
      </c>
    </row>
    <row r="43" spans="1:7" x14ac:dyDescent="0.3">
      <c r="A43" s="9" t="s">
        <v>45</v>
      </c>
      <c r="B43" s="7"/>
      <c r="C43" s="7"/>
      <c r="D43" s="10">
        <f t="shared" si="0"/>
        <v>4016</v>
      </c>
      <c r="E43" s="7">
        <f t="shared" si="1"/>
        <v>3792</v>
      </c>
      <c r="F43" s="7">
        <f t="shared" si="2"/>
        <v>3600</v>
      </c>
      <c r="G43" s="7">
        <f t="shared" si="3"/>
        <v>1888</v>
      </c>
    </row>
    <row r="44" spans="1:7" x14ac:dyDescent="0.3">
      <c r="A44" s="9" t="s">
        <v>38</v>
      </c>
      <c r="B44" s="7"/>
      <c r="C44" s="7"/>
      <c r="D44" s="10">
        <f t="shared" si="0"/>
        <v>4000</v>
      </c>
      <c r="E44" s="7">
        <f t="shared" si="1"/>
        <v>3744</v>
      </c>
      <c r="F44" s="7">
        <f t="shared" si="2"/>
        <v>3520</v>
      </c>
      <c r="G44" s="7">
        <f t="shared" si="3"/>
        <v>1880</v>
      </c>
    </row>
    <row r="45" spans="1:7" x14ac:dyDescent="0.3">
      <c r="A45" s="9" t="s">
        <v>39</v>
      </c>
      <c r="B45" s="7"/>
      <c r="C45" s="7"/>
      <c r="D45" s="10">
        <f t="shared" si="0"/>
        <v>3984</v>
      </c>
      <c r="E45" s="7">
        <f t="shared" si="1"/>
        <v>3696</v>
      </c>
      <c r="F45" s="7">
        <f t="shared" si="2"/>
        <v>3440</v>
      </c>
      <c r="G45" s="7">
        <f t="shared" si="3"/>
        <v>1872</v>
      </c>
    </row>
    <row r="46" spans="1:7" x14ac:dyDescent="0.3">
      <c r="A46" s="9" t="s">
        <v>40</v>
      </c>
      <c r="B46" s="7"/>
      <c r="C46" s="7"/>
      <c r="D46" s="10">
        <f t="shared" si="0"/>
        <v>3968</v>
      </c>
      <c r="E46" s="7">
        <f t="shared" si="1"/>
        <v>3648</v>
      </c>
      <c r="F46" s="7">
        <f t="shared" si="2"/>
        <v>3360</v>
      </c>
      <c r="G46" s="7">
        <f t="shared" si="3"/>
        <v>1864</v>
      </c>
    </row>
    <row r="47" spans="1:7" x14ac:dyDescent="0.3">
      <c r="A47" s="9" t="s">
        <v>44</v>
      </c>
      <c r="B47" s="7"/>
      <c r="C47" s="7"/>
      <c r="D47" s="10">
        <f t="shared" si="0"/>
        <v>3952</v>
      </c>
      <c r="E47" s="7">
        <f t="shared" si="1"/>
        <v>3600</v>
      </c>
      <c r="F47" s="7">
        <f t="shared" si="2"/>
        <v>3280</v>
      </c>
      <c r="G47" s="7">
        <f t="shared" si="3"/>
        <v>1856</v>
      </c>
    </row>
    <row r="48" spans="1:7" x14ac:dyDescent="0.3">
      <c r="A48" s="7"/>
      <c r="B48" s="7"/>
      <c r="C48" s="7"/>
      <c r="D48" s="10">
        <f t="shared" si="0"/>
        <v>3936</v>
      </c>
      <c r="E48" s="7">
        <f t="shared" si="1"/>
        <v>3552</v>
      </c>
      <c r="F48" s="7">
        <f t="shared" si="2"/>
        <v>3200</v>
      </c>
      <c r="G48" s="7">
        <f t="shared" si="3"/>
        <v>1848</v>
      </c>
    </row>
    <row r="49" spans="1:12" x14ac:dyDescent="0.3">
      <c r="A49" s="11" t="s">
        <v>25</v>
      </c>
      <c r="B49" s="7"/>
      <c r="C49" s="7"/>
      <c r="D49" s="10">
        <f t="shared" si="0"/>
        <v>3920</v>
      </c>
      <c r="E49" s="7">
        <f t="shared" si="1"/>
        <v>3504</v>
      </c>
      <c r="F49" s="7">
        <f t="shared" si="2"/>
        <v>3120</v>
      </c>
      <c r="G49" s="7">
        <f t="shared" si="3"/>
        <v>1840</v>
      </c>
    </row>
    <row r="50" spans="1:12" x14ac:dyDescent="0.3">
      <c r="A50" s="7">
        <v>1</v>
      </c>
      <c r="B50" s="7"/>
      <c r="C50" s="7"/>
      <c r="D50" s="10">
        <f t="shared" si="0"/>
        <v>3904</v>
      </c>
      <c r="E50" s="7">
        <f t="shared" si="1"/>
        <v>3456</v>
      </c>
      <c r="F50" s="7">
        <f t="shared" si="2"/>
        <v>3040</v>
      </c>
      <c r="G50" s="7">
        <f t="shared" si="3"/>
        <v>1832</v>
      </c>
    </row>
    <row r="51" spans="1:12" x14ac:dyDescent="0.3">
      <c r="A51" s="7">
        <v>2</v>
      </c>
      <c r="B51" s="7"/>
      <c r="C51" s="7"/>
      <c r="D51" s="10">
        <f t="shared" si="0"/>
        <v>3888</v>
      </c>
      <c r="E51" s="7">
        <f t="shared" si="1"/>
        <v>3408</v>
      </c>
      <c r="F51" s="7">
        <f t="shared" si="2"/>
        <v>2960</v>
      </c>
      <c r="G51" s="7">
        <f t="shared" si="3"/>
        <v>1824</v>
      </c>
    </row>
    <row r="52" spans="1:12" x14ac:dyDescent="0.3">
      <c r="A52" s="7" t="s">
        <v>26</v>
      </c>
      <c r="B52" s="7">
        <f>IF(AND(B9="1X2-1Y",B10="Low (37.125 MHz)"),170,IF(AND(B9="1X2-1Y",B10="Med (74.25 MHz)"),85,IF(AND(B9="1X2-1Y",B10="High (84.86 MHz)"),74,IF(AND(B9="1X3-1Y",B10="Low (37.125 MHz)"),112,IF(AND(B9="1X3-1Y",B10="Med (74.25 MHz)"),56,IF(AND(B9="1X3-1Y",B10="High (84.86 MHz)"),49,IF(AND(B9="1X4-1Y",B10="Low (37.125 MHz)"),85,IF(AND(B9="1X4-1Y",B10="Med (74.25 MHz)"),42,IF(AND(B9="1X4-1Y",B10="High (84.86 MHz)"),37,IF(AND(B9="1X8-1Y 8-bit",B10="Low (37.125 MHz)"),42,IF(AND(B9="1X8-1Y 8-bit",B10="Med (74.25 MHz)"),21,IF(AND(B9="1X8-1Y 8-bit",B10="High (84.85 MHz)"),18,IF(AND(B9="1X8-1Y 10-bit",B10="Low (37.125 MHz)"),42,IF(AND(B9="1X8-1Y 10-bit",B10="Med (74.25 MHz)"),21,IF(AND(B9="1X8-1Y 10-bit",B10="High (84.86 MHz)"),21,IF(AND(B9="1X10-1Y 8-bit",B10="Low (37.125 MHz)"),34,IF(AND(B9="1X10-1Y 8-bit",B10="Med (74.25 MHz)"),17,15)))))))))))))))))</f>
        <v>15</v>
      </c>
      <c r="C52" s="7"/>
      <c r="D52" s="10">
        <f t="shared" si="0"/>
        <v>3872</v>
      </c>
      <c r="E52" s="7">
        <f t="shared" si="1"/>
        <v>3360</v>
      </c>
      <c r="F52" s="7">
        <f t="shared" si="2"/>
        <v>2880</v>
      </c>
      <c r="G52" s="7">
        <f t="shared" si="3"/>
        <v>1816</v>
      </c>
    </row>
    <row r="53" spans="1:12" x14ac:dyDescent="0.3">
      <c r="A53" s="7" t="s">
        <v>27</v>
      </c>
      <c r="B53" s="7">
        <f>IF(B11="Off",D30,8000000)</f>
        <v>15348</v>
      </c>
      <c r="C53" s="7"/>
      <c r="D53" s="10">
        <f t="shared" si="0"/>
        <v>3856</v>
      </c>
      <c r="E53" s="7">
        <f t="shared" si="1"/>
        <v>3312</v>
      </c>
      <c r="F53" s="7">
        <f t="shared" si="2"/>
        <v>2800</v>
      </c>
      <c r="G53" s="7">
        <f t="shared" si="3"/>
        <v>1808</v>
      </c>
    </row>
    <row r="54" spans="1:12" x14ac:dyDescent="0.3">
      <c r="A54" s="7" t="s">
        <v>30</v>
      </c>
      <c r="B54" s="7">
        <f>IF(AND(B6&gt;0,B6&lt;3009),1,0)</f>
        <v>1</v>
      </c>
      <c r="C54" s="7"/>
      <c r="D54" s="10">
        <f t="shared" si="0"/>
        <v>3840</v>
      </c>
      <c r="E54" s="7">
        <f t="shared" si="1"/>
        <v>3264</v>
      </c>
      <c r="F54" s="7">
        <f t="shared" si="2"/>
        <v>2720</v>
      </c>
      <c r="G54" s="7">
        <f t="shared" si="3"/>
        <v>1800</v>
      </c>
    </row>
    <row r="55" spans="1:12" x14ac:dyDescent="0.3">
      <c r="A55" s="7" t="s">
        <v>46</v>
      </c>
      <c r="B55" s="7">
        <f>IF(MOD(B6,4)&gt;0,0,1)</f>
        <v>1</v>
      </c>
      <c r="C55" s="7"/>
      <c r="D55" s="10">
        <f t="shared" si="0"/>
        <v>3824</v>
      </c>
      <c r="E55" s="7">
        <f t="shared" si="1"/>
        <v>3216</v>
      </c>
      <c r="F55" s="7">
        <f t="shared" si="2"/>
        <v>2640</v>
      </c>
      <c r="G55" s="7">
        <f t="shared" si="3"/>
        <v>1792</v>
      </c>
    </row>
    <row r="56" spans="1:12" x14ac:dyDescent="0.3">
      <c r="A56" s="7" t="s">
        <v>28</v>
      </c>
      <c r="B56" s="7" t="s">
        <v>29</v>
      </c>
      <c r="C56" s="7"/>
      <c r="D56" s="10">
        <f t="shared" si="0"/>
        <v>3808</v>
      </c>
      <c r="E56" s="7">
        <f t="shared" si="1"/>
        <v>3168</v>
      </c>
      <c r="F56" s="7">
        <f t="shared" si="2"/>
        <v>2560</v>
      </c>
      <c r="G56" s="7">
        <f t="shared" si="3"/>
        <v>1784</v>
      </c>
    </row>
    <row r="57" spans="1:12" x14ac:dyDescent="0.3">
      <c r="A57" s="7"/>
      <c r="B57" s="7"/>
      <c r="C57" s="7"/>
      <c r="D57" s="10">
        <f t="shared" si="0"/>
        <v>3792</v>
      </c>
      <c r="E57" s="7">
        <f t="shared" si="1"/>
        <v>3120</v>
      </c>
      <c r="F57" s="7">
        <f t="shared" si="2"/>
        <v>2480</v>
      </c>
      <c r="G57" s="7">
        <f t="shared" si="3"/>
        <v>1776</v>
      </c>
    </row>
    <row r="58" spans="1:12" x14ac:dyDescent="0.3">
      <c r="A58" s="7"/>
      <c r="B58" s="7"/>
      <c r="C58" s="7"/>
      <c r="D58" s="10">
        <f t="shared" si="0"/>
        <v>3776</v>
      </c>
      <c r="E58" s="7">
        <f t="shared" si="1"/>
        <v>3072</v>
      </c>
      <c r="F58" s="7">
        <f t="shared" si="2"/>
        <v>2400</v>
      </c>
      <c r="G58" s="7">
        <f t="shared" si="3"/>
        <v>1768</v>
      </c>
    </row>
    <row r="59" spans="1:12" x14ac:dyDescent="0.3">
      <c r="A59" s="7" t="s">
        <v>49</v>
      </c>
      <c r="B59" s="7">
        <f>IF(B9="1X8-1Y 8-bit",375, IF(B9="1X10-1Y 8-bit",375,522))</f>
        <v>375</v>
      </c>
      <c r="C59" s="7"/>
      <c r="D59" s="10">
        <f t="shared" si="0"/>
        <v>3760</v>
      </c>
      <c r="E59" s="7">
        <f t="shared" si="1"/>
        <v>3024</v>
      </c>
      <c r="F59" s="7">
        <f t="shared" si="2"/>
        <v>2320</v>
      </c>
      <c r="G59" s="7">
        <f t="shared" si="3"/>
        <v>1760</v>
      </c>
    </row>
    <row r="60" spans="1:12" ht="18" x14ac:dyDescent="0.35">
      <c r="A60" s="7" t="s">
        <v>50</v>
      </c>
      <c r="B60" s="7">
        <f>IF(B10="Low (37.125 MHz)", 37125000, IF(B10="Med (74.25 MHz)", 74250000, 84860000))</f>
        <v>84860000</v>
      </c>
      <c r="C60" s="7"/>
      <c r="D60" s="10">
        <f t="shared" si="0"/>
        <v>3744</v>
      </c>
      <c r="E60" s="7">
        <f t="shared" si="1"/>
        <v>2976</v>
      </c>
      <c r="F60" s="7">
        <f t="shared" si="2"/>
        <v>2240</v>
      </c>
      <c r="G60" s="7">
        <f t="shared" si="3"/>
        <v>1752</v>
      </c>
      <c r="K60" s="21"/>
      <c r="L60" s="21"/>
    </row>
    <row r="61" spans="1:12" x14ac:dyDescent="0.3">
      <c r="A61" s="7" t="s">
        <v>51</v>
      </c>
      <c r="B61" s="7">
        <f>MAX((B63+4)/B60, B59/74250000)</f>
        <v>5.0505050505050507E-6</v>
      </c>
      <c r="C61" s="7"/>
      <c r="D61" s="10">
        <f t="shared" si="0"/>
        <v>3728</v>
      </c>
      <c r="E61" s="7">
        <f t="shared" si="1"/>
        <v>2928</v>
      </c>
      <c r="F61" s="7">
        <f t="shared" si="2"/>
        <v>2160</v>
      </c>
      <c r="G61" s="7">
        <f t="shared" si="3"/>
        <v>1744</v>
      </c>
    </row>
    <row r="62" spans="1:12" x14ac:dyDescent="0.3">
      <c r="A62" s="7" t="s">
        <v>48</v>
      </c>
      <c r="B62" s="7">
        <f>IF(B9="1X2-1Y",2, IF(B9="1X3-1Y 8-bit",3, IF(B9="1X4-1Y",4, IF(B9="1X10-1Y 8-bit",10,8))))</f>
        <v>10</v>
      </c>
      <c r="C62" s="7"/>
      <c r="D62" s="10">
        <f t="shared" si="0"/>
        <v>3712</v>
      </c>
      <c r="E62" s="7">
        <f t="shared" si="1"/>
        <v>2880</v>
      </c>
      <c r="F62" s="7">
        <f t="shared" si="2"/>
        <v>2080</v>
      </c>
      <c r="G62" s="7">
        <f t="shared" si="3"/>
        <v>1736</v>
      </c>
    </row>
    <row r="63" spans="1:12" x14ac:dyDescent="0.3">
      <c r="A63" s="7" t="s">
        <v>52</v>
      </c>
      <c r="B63" s="7">
        <f>B5/B62</f>
        <v>408</v>
      </c>
      <c r="C63" s="7"/>
      <c r="D63" s="10">
        <f t="shared" si="0"/>
        <v>3696</v>
      </c>
      <c r="E63" s="7">
        <f t="shared" si="1"/>
        <v>2832</v>
      </c>
      <c r="F63" s="7">
        <f t="shared" si="2"/>
        <v>2000</v>
      </c>
      <c r="G63" s="7">
        <f t="shared" si="3"/>
        <v>1728</v>
      </c>
    </row>
    <row r="64" spans="1:12" x14ac:dyDescent="0.3">
      <c r="A64" s="7"/>
      <c r="B64" s="7"/>
      <c r="C64" s="7"/>
      <c r="D64" s="10">
        <f t="shared" si="0"/>
        <v>3680</v>
      </c>
      <c r="E64" s="7">
        <f t="shared" si="1"/>
        <v>2784</v>
      </c>
      <c r="F64" s="7">
        <f t="shared" si="2"/>
        <v>1920</v>
      </c>
      <c r="G64" s="7">
        <f t="shared" si="3"/>
        <v>1720</v>
      </c>
    </row>
    <row r="65" spans="1:7" x14ac:dyDescent="0.3">
      <c r="A65" s="7"/>
      <c r="B65" s="7"/>
      <c r="C65" s="7"/>
      <c r="D65" s="10">
        <f t="shared" si="0"/>
        <v>3664</v>
      </c>
      <c r="E65" s="7">
        <f t="shared" si="1"/>
        <v>2736</v>
      </c>
      <c r="F65" s="7">
        <f t="shared" si="2"/>
        <v>1840</v>
      </c>
      <c r="G65" s="7">
        <f t="shared" si="3"/>
        <v>1712</v>
      </c>
    </row>
    <row r="66" spans="1:7" x14ac:dyDescent="0.3">
      <c r="A66" s="7"/>
      <c r="B66" s="7"/>
      <c r="C66" s="7"/>
      <c r="D66" s="10">
        <f t="shared" si="0"/>
        <v>3648</v>
      </c>
      <c r="E66" s="7">
        <f t="shared" si="1"/>
        <v>2688</v>
      </c>
      <c r="F66" s="7">
        <f t="shared" si="2"/>
        <v>1760</v>
      </c>
      <c r="G66" s="7">
        <f t="shared" si="3"/>
        <v>1704</v>
      </c>
    </row>
    <row r="67" spans="1:7" x14ac:dyDescent="0.3">
      <c r="A67" s="7"/>
      <c r="B67" s="7"/>
      <c r="C67" s="7"/>
      <c r="D67" s="10">
        <f t="shared" si="0"/>
        <v>3632</v>
      </c>
      <c r="E67" s="7">
        <f t="shared" si="1"/>
        <v>2640</v>
      </c>
      <c r="F67" s="7">
        <f t="shared" si="2"/>
        <v>1680</v>
      </c>
      <c r="G67" s="7">
        <f t="shared" si="3"/>
        <v>1696</v>
      </c>
    </row>
    <row r="68" spans="1:7" x14ac:dyDescent="0.3">
      <c r="A68" s="7"/>
      <c r="B68" s="7"/>
      <c r="C68" s="7"/>
      <c r="D68" s="10">
        <f t="shared" si="0"/>
        <v>3616</v>
      </c>
      <c r="E68" s="7">
        <f t="shared" si="1"/>
        <v>2592</v>
      </c>
      <c r="F68" s="7">
        <f t="shared" si="2"/>
        <v>1600</v>
      </c>
      <c r="G68" s="7">
        <f t="shared" si="3"/>
        <v>1688</v>
      </c>
    </row>
    <row r="69" spans="1:7" x14ac:dyDescent="0.3">
      <c r="A69" s="7"/>
      <c r="B69" s="7"/>
      <c r="C69" s="7"/>
      <c r="D69" s="10">
        <f t="shared" si="0"/>
        <v>3600</v>
      </c>
      <c r="E69" s="7">
        <f t="shared" si="1"/>
        <v>2544</v>
      </c>
      <c r="F69" s="7">
        <f t="shared" si="2"/>
        <v>1520</v>
      </c>
      <c r="G69" s="7">
        <f t="shared" si="3"/>
        <v>1680</v>
      </c>
    </row>
    <row r="70" spans="1:7" x14ac:dyDescent="0.3">
      <c r="A70" s="7"/>
      <c r="B70" s="7"/>
      <c r="C70" s="7"/>
      <c r="D70" s="10">
        <f t="shared" si="0"/>
        <v>3584</v>
      </c>
      <c r="E70" s="7">
        <f t="shared" si="1"/>
        <v>2496</v>
      </c>
      <c r="F70" s="7">
        <f t="shared" si="2"/>
        <v>1440</v>
      </c>
      <c r="G70" s="7">
        <f t="shared" si="3"/>
        <v>1672</v>
      </c>
    </row>
    <row r="71" spans="1:7" x14ac:dyDescent="0.3">
      <c r="A71" s="7"/>
      <c r="B71" s="7"/>
      <c r="C71" s="7"/>
      <c r="D71" s="10">
        <f t="shared" si="0"/>
        <v>3568</v>
      </c>
      <c r="E71" s="7">
        <f t="shared" si="1"/>
        <v>2448</v>
      </c>
      <c r="F71" s="7">
        <f t="shared" si="2"/>
        <v>1360</v>
      </c>
      <c r="G71" s="7">
        <f t="shared" si="3"/>
        <v>1664</v>
      </c>
    </row>
    <row r="72" spans="1:7" x14ac:dyDescent="0.3">
      <c r="A72" s="7"/>
      <c r="B72" s="7"/>
      <c r="C72" s="7"/>
      <c r="D72" s="10">
        <f t="shared" si="0"/>
        <v>3552</v>
      </c>
      <c r="E72" s="7">
        <f t="shared" si="1"/>
        <v>2400</v>
      </c>
      <c r="F72" s="7">
        <f t="shared" si="2"/>
        <v>1280</v>
      </c>
      <c r="G72" s="7">
        <f t="shared" si="3"/>
        <v>1656</v>
      </c>
    </row>
    <row r="73" spans="1:7" x14ac:dyDescent="0.3">
      <c r="A73" s="7"/>
      <c r="B73" s="7"/>
      <c r="C73" s="7"/>
      <c r="D73" s="10">
        <f t="shared" si="0"/>
        <v>3536</v>
      </c>
      <c r="E73" s="7">
        <f t="shared" si="1"/>
        <v>2352</v>
      </c>
      <c r="F73" s="7">
        <f t="shared" si="2"/>
        <v>1200</v>
      </c>
      <c r="G73" s="7">
        <f t="shared" si="3"/>
        <v>1648</v>
      </c>
    </row>
    <row r="74" spans="1:7" x14ac:dyDescent="0.3">
      <c r="A74" s="7"/>
      <c r="B74" s="7"/>
      <c r="C74" s="7"/>
      <c r="D74" s="10">
        <f t="shared" si="0"/>
        <v>3520</v>
      </c>
      <c r="E74" s="7">
        <f t="shared" si="1"/>
        <v>2304</v>
      </c>
      <c r="F74" s="7">
        <f t="shared" si="2"/>
        <v>1120</v>
      </c>
      <c r="G74" s="7">
        <f t="shared" si="3"/>
        <v>1640</v>
      </c>
    </row>
    <row r="75" spans="1:7" x14ac:dyDescent="0.3">
      <c r="A75" s="7"/>
      <c r="B75" s="7"/>
      <c r="C75" s="7"/>
      <c r="D75" s="10">
        <f t="shared" si="0"/>
        <v>3504</v>
      </c>
      <c r="E75" s="7">
        <f t="shared" si="1"/>
        <v>2256</v>
      </c>
      <c r="F75" s="7">
        <f t="shared" si="2"/>
        <v>1040</v>
      </c>
      <c r="G75" s="7">
        <f t="shared" si="3"/>
        <v>1632</v>
      </c>
    </row>
    <row r="76" spans="1:7" x14ac:dyDescent="0.3">
      <c r="A76" s="7"/>
      <c r="B76" s="7"/>
      <c r="C76" s="7"/>
      <c r="D76" s="10">
        <f t="shared" si="0"/>
        <v>3488</v>
      </c>
      <c r="E76" s="7">
        <f t="shared" si="1"/>
        <v>2208</v>
      </c>
      <c r="F76" s="7">
        <f t="shared" si="2"/>
        <v>960</v>
      </c>
      <c r="G76" s="7">
        <f t="shared" si="3"/>
        <v>1624</v>
      </c>
    </row>
    <row r="77" spans="1:7" x14ac:dyDescent="0.3">
      <c r="A77" s="7"/>
      <c r="B77" s="7"/>
      <c r="C77" s="7"/>
      <c r="D77" s="10">
        <f t="shared" si="0"/>
        <v>3472</v>
      </c>
      <c r="E77" s="7">
        <f t="shared" si="1"/>
        <v>2160</v>
      </c>
      <c r="F77" s="7">
        <f t="shared" si="2"/>
        <v>880</v>
      </c>
      <c r="G77" s="7">
        <f t="shared" si="3"/>
        <v>1616</v>
      </c>
    </row>
    <row r="78" spans="1:7" x14ac:dyDescent="0.3">
      <c r="A78" s="7"/>
      <c r="B78" s="7"/>
      <c r="C78" s="7"/>
      <c r="D78" s="10">
        <f t="shared" si="0"/>
        <v>3456</v>
      </c>
      <c r="E78" s="7">
        <f t="shared" si="1"/>
        <v>2112</v>
      </c>
      <c r="F78" s="7">
        <f t="shared" si="2"/>
        <v>800</v>
      </c>
      <c r="G78" s="7">
        <f t="shared" si="3"/>
        <v>1608</v>
      </c>
    </row>
    <row r="79" spans="1:7" x14ac:dyDescent="0.3">
      <c r="A79" s="7"/>
      <c r="B79" s="7"/>
      <c r="C79" s="7"/>
      <c r="D79" s="10">
        <f t="shared" si="0"/>
        <v>3440</v>
      </c>
      <c r="E79" s="7">
        <f t="shared" si="1"/>
        <v>2064</v>
      </c>
      <c r="F79" s="7">
        <f t="shared" si="2"/>
        <v>720</v>
      </c>
      <c r="G79" s="7">
        <f t="shared" si="3"/>
        <v>1600</v>
      </c>
    </row>
    <row r="80" spans="1:7" x14ac:dyDescent="0.3">
      <c r="A80" s="7"/>
      <c r="B80" s="7"/>
      <c r="C80" s="7"/>
      <c r="D80" s="10">
        <f t="shared" si="0"/>
        <v>3424</v>
      </c>
      <c r="E80" s="7">
        <f t="shared" si="1"/>
        <v>2016</v>
      </c>
      <c r="F80" s="7">
        <f t="shared" si="2"/>
        <v>640</v>
      </c>
      <c r="G80" s="7">
        <f t="shared" si="3"/>
        <v>1592</v>
      </c>
    </row>
    <row r="81" spans="1:7" x14ac:dyDescent="0.3">
      <c r="A81" s="7"/>
      <c r="B81" s="7"/>
      <c r="C81" s="7"/>
      <c r="D81" s="10">
        <f t="shared" si="0"/>
        <v>3408</v>
      </c>
      <c r="E81" s="7">
        <f t="shared" si="1"/>
        <v>1968</v>
      </c>
      <c r="F81" s="7">
        <f t="shared" si="2"/>
        <v>560</v>
      </c>
      <c r="G81" s="7">
        <f t="shared" si="3"/>
        <v>1584</v>
      </c>
    </row>
    <row r="82" spans="1:7" x14ac:dyDescent="0.3">
      <c r="A82" s="7"/>
      <c r="B82" s="7"/>
      <c r="C82" s="7"/>
      <c r="D82" s="10">
        <f t="shared" si="0"/>
        <v>3392</v>
      </c>
      <c r="E82" s="7">
        <f t="shared" si="1"/>
        <v>1920</v>
      </c>
      <c r="F82" s="7">
        <f t="shared" si="2"/>
        <v>480</v>
      </c>
      <c r="G82" s="7">
        <f t="shared" si="3"/>
        <v>1576</v>
      </c>
    </row>
    <row r="83" spans="1:7" x14ac:dyDescent="0.3">
      <c r="A83" s="7"/>
      <c r="B83" s="7"/>
      <c r="C83" s="7"/>
      <c r="D83" s="10">
        <f t="shared" si="0"/>
        <v>3376</v>
      </c>
      <c r="E83" s="7">
        <f t="shared" si="1"/>
        <v>1872</v>
      </c>
      <c r="F83" s="7">
        <f t="shared" si="2"/>
        <v>400</v>
      </c>
      <c r="G83" s="7">
        <f t="shared" si="3"/>
        <v>1568</v>
      </c>
    </row>
    <row r="84" spans="1:7" x14ac:dyDescent="0.3">
      <c r="A84" s="7"/>
      <c r="B84" s="7"/>
      <c r="C84" s="7"/>
      <c r="D84" s="10">
        <f t="shared" si="0"/>
        <v>3360</v>
      </c>
      <c r="E84" s="7">
        <f t="shared" si="1"/>
        <v>1824</v>
      </c>
      <c r="F84" s="7">
        <f t="shared" si="2"/>
        <v>320</v>
      </c>
      <c r="G84" s="7">
        <f t="shared" si="3"/>
        <v>1560</v>
      </c>
    </row>
    <row r="85" spans="1:7" x14ac:dyDescent="0.3">
      <c r="A85" s="7"/>
      <c r="B85" s="7"/>
      <c r="C85" s="7"/>
      <c r="D85" s="10">
        <f t="shared" si="0"/>
        <v>3344</v>
      </c>
      <c r="E85" s="7">
        <f t="shared" si="1"/>
        <v>1776</v>
      </c>
      <c r="F85" s="7">
        <f t="shared" si="2"/>
        <v>240</v>
      </c>
      <c r="G85" s="7">
        <f t="shared" si="3"/>
        <v>1552</v>
      </c>
    </row>
    <row r="86" spans="1:7" x14ac:dyDescent="0.3">
      <c r="A86" s="7"/>
      <c r="B86" s="7"/>
      <c r="C86" s="7"/>
      <c r="D86" s="10">
        <f t="shared" si="0"/>
        <v>3328</v>
      </c>
      <c r="E86" s="7">
        <f t="shared" si="1"/>
        <v>1728</v>
      </c>
      <c r="F86" s="7">
        <f t="shared" si="2"/>
        <v>160</v>
      </c>
      <c r="G86" s="7">
        <f t="shared" si="3"/>
        <v>1544</v>
      </c>
    </row>
    <row r="87" spans="1:7" x14ac:dyDescent="0.3">
      <c r="A87" s="7"/>
      <c r="B87" s="7"/>
      <c r="C87" s="7"/>
      <c r="D87" s="10">
        <f t="shared" si="0"/>
        <v>3312</v>
      </c>
      <c r="E87" s="7">
        <f t="shared" si="1"/>
        <v>1680</v>
      </c>
      <c r="F87" s="7"/>
      <c r="G87" s="7">
        <f t="shared" si="3"/>
        <v>1536</v>
      </c>
    </row>
    <row r="88" spans="1:7" x14ac:dyDescent="0.3">
      <c r="A88" s="7"/>
      <c r="B88" s="7"/>
      <c r="C88" s="7"/>
      <c r="D88" s="10">
        <f t="shared" si="0"/>
        <v>3296</v>
      </c>
      <c r="E88" s="7">
        <f t="shared" si="1"/>
        <v>1632</v>
      </c>
      <c r="F88" s="7"/>
      <c r="G88" s="7">
        <f t="shared" si="3"/>
        <v>1528</v>
      </c>
    </row>
    <row r="89" spans="1:7" x14ac:dyDescent="0.3">
      <c r="A89" s="7"/>
      <c r="B89" s="7"/>
      <c r="C89" s="7"/>
      <c r="D89" s="10">
        <f t="shared" si="0"/>
        <v>3280</v>
      </c>
      <c r="E89" s="7">
        <f t="shared" si="1"/>
        <v>1584</v>
      </c>
      <c r="F89" s="7"/>
      <c r="G89" s="7">
        <f t="shared" si="3"/>
        <v>1520</v>
      </c>
    </row>
    <row r="90" spans="1:7" x14ac:dyDescent="0.3">
      <c r="A90" s="7"/>
      <c r="B90" s="7"/>
      <c r="C90" s="7"/>
      <c r="D90" s="10">
        <f t="shared" si="0"/>
        <v>3264</v>
      </c>
      <c r="E90" s="7">
        <f t="shared" si="1"/>
        <v>1536</v>
      </c>
      <c r="F90" s="7"/>
      <c r="G90" s="7">
        <f t="shared" si="3"/>
        <v>1512</v>
      </c>
    </row>
    <row r="91" spans="1:7" x14ac:dyDescent="0.3">
      <c r="A91" s="7"/>
      <c r="B91" s="7"/>
      <c r="C91" s="7"/>
      <c r="D91" s="10">
        <f t="shared" si="0"/>
        <v>3248</v>
      </c>
      <c r="E91" s="7">
        <f t="shared" si="1"/>
        <v>1488</v>
      </c>
      <c r="F91" s="7"/>
      <c r="G91" s="7">
        <f t="shared" si="3"/>
        <v>1504</v>
      </c>
    </row>
    <row r="92" spans="1:7" x14ac:dyDescent="0.3">
      <c r="A92" s="7"/>
      <c r="B92" s="7"/>
      <c r="C92" s="7"/>
      <c r="D92" s="10">
        <f t="shared" si="0"/>
        <v>3232</v>
      </c>
      <c r="E92" s="7">
        <f t="shared" si="1"/>
        <v>1440</v>
      </c>
      <c r="F92" s="7"/>
      <c r="G92" s="7">
        <f t="shared" si="3"/>
        <v>1496</v>
      </c>
    </row>
    <row r="93" spans="1:7" x14ac:dyDescent="0.3">
      <c r="A93" s="7"/>
      <c r="B93" s="7"/>
      <c r="C93" s="7"/>
      <c r="D93" s="10">
        <f t="shared" si="0"/>
        <v>3216</v>
      </c>
      <c r="E93" s="7">
        <f t="shared" si="1"/>
        <v>1392</v>
      </c>
      <c r="F93" s="7"/>
      <c r="G93" s="7">
        <f t="shared" si="3"/>
        <v>1488</v>
      </c>
    </row>
    <row r="94" spans="1:7" x14ac:dyDescent="0.3">
      <c r="A94" s="7"/>
      <c r="B94" s="7"/>
      <c r="C94" s="7"/>
      <c r="D94" s="10">
        <f t="shared" si="0"/>
        <v>3200</v>
      </c>
      <c r="E94" s="7">
        <f t="shared" si="1"/>
        <v>1344</v>
      </c>
      <c r="F94" s="7"/>
      <c r="G94" s="7">
        <f t="shared" si="3"/>
        <v>1480</v>
      </c>
    </row>
    <row r="95" spans="1:7" x14ac:dyDescent="0.3">
      <c r="A95" s="7"/>
      <c r="B95" s="7"/>
      <c r="C95" s="7"/>
      <c r="D95" s="10">
        <f t="shared" si="0"/>
        <v>3184</v>
      </c>
      <c r="E95" s="7">
        <f t="shared" si="1"/>
        <v>1296</v>
      </c>
      <c r="F95" s="7"/>
      <c r="G95" s="7">
        <f t="shared" si="3"/>
        <v>1472</v>
      </c>
    </row>
    <row r="96" spans="1:7" x14ac:dyDescent="0.3">
      <c r="A96" s="7"/>
      <c r="B96" s="7"/>
      <c r="C96" s="7"/>
      <c r="D96" s="10">
        <f t="shared" si="0"/>
        <v>3168</v>
      </c>
      <c r="E96" s="7">
        <f t="shared" si="1"/>
        <v>1248</v>
      </c>
      <c r="F96" s="7"/>
      <c r="G96" s="7">
        <f t="shared" si="3"/>
        <v>1464</v>
      </c>
    </row>
    <row r="97" spans="1:7" x14ac:dyDescent="0.3">
      <c r="A97" s="7"/>
      <c r="B97" s="7"/>
      <c r="C97" s="7"/>
      <c r="D97" s="10">
        <f t="shared" si="0"/>
        <v>3152</v>
      </c>
      <c r="E97" s="7">
        <f t="shared" si="1"/>
        <v>1200</v>
      </c>
      <c r="F97" s="7"/>
      <c r="G97" s="7">
        <f t="shared" si="3"/>
        <v>1456</v>
      </c>
    </row>
    <row r="98" spans="1:7" x14ac:dyDescent="0.3">
      <c r="A98" s="7"/>
      <c r="B98" s="7"/>
      <c r="C98" s="7"/>
      <c r="D98" s="10">
        <f t="shared" si="0"/>
        <v>3136</v>
      </c>
      <c r="E98" s="7">
        <f t="shared" si="1"/>
        <v>1152</v>
      </c>
      <c r="F98" s="7"/>
      <c r="G98" s="7">
        <f t="shared" si="3"/>
        <v>1448</v>
      </c>
    </row>
    <row r="99" spans="1:7" x14ac:dyDescent="0.3">
      <c r="A99" s="7"/>
      <c r="B99" s="7"/>
      <c r="C99" s="7"/>
      <c r="D99" s="10">
        <f t="shared" si="0"/>
        <v>3120</v>
      </c>
      <c r="E99" s="7">
        <f t="shared" si="1"/>
        <v>1104</v>
      </c>
      <c r="F99" s="7"/>
      <c r="G99" s="7">
        <f t="shared" si="3"/>
        <v>1440</v>
      </c>
    </row>
    <row r="100" spans="1:7" x14ac:dyDescent="0.3">
      <c r="A100" s="7"/>
      <c r="B100" s="7"/>
      <c r="C100" s="7"/>
      <c r="D100" s="10">
        <f t="shared" si="0"/>
        <v>3104</v>
      </c>
      <c r="E100" s="7">
        <f t="shared" si="1"/>
        <v>1056</v>
      </c>
      <c r="F100" s="7"/>
      <c r="G100" s="7">
        <f t="shared" si="3"/>
        <v>1432</v>
      </c>
    </row>
    <row r="101" spans="1:7" x14ac:dyDescent="0.3">
      <c r="A101" s="7"/>
      <c r="B101" s="7"/>
      <c r="C101" s="7"/>
      <c r="D101" s="10">
        <f t="shared" si="0"/>
        <v>3088</v>
      </c>
      <c r="E101" s="7">
        <f t="shared" si="1"/>
        <v>1008</v>
      </c>
      <c r="F101" s="7"/>
      <c r="G101" s="7">
        <f t="shared" si="3"/>
        <v>1424</v>
      </c>
    </row>
    <row r="102" spans="1:7" x14ac:dyDescent="0.3">
      <c r="A102" s="7"/>
      <c r="B102" s="7"/>
      <c r="C102" s="7"/>
      <c r="D102" s="10">
        <f t="shared" si="0"/>
        <v>3072</v>
      </c>
      <c r="E102" s="7">
        <f t="shared" si="1"/>
        <v>960</v>
      </c>
      <c r="F102" s="7"/>
      <c r="G102" s="7">
        <f t="shared" si="3"/>
        <v>1416</v>
      </c>
    </row>
    <row r="103" spans="1:7" x14ac:dyDescent="0.3">
      <c r="A103" s="7"/>
      <c r="B103" s="7"/>
      <c r="C103" s="7"/>
      <c r="D103" s="10">
        <f t="shared" ref="D103:D166" si="4">D102-16</f>
        <v>3056</v>
      </c>
      <c r="E103" s="7">
        <f t="shared" ref="E103:E120" si="5">E102-48</f>
        <v>912</v>
      </c>
      <c r="F103" s="7"/>
      <c r="G103" s="7">
        <f t="shared" ref="G103:G120" si="6">G102-8</f>
        <v>1408</v>
      </c>
    </row>
    <row r="104" spans="1:7" x14ac:dyDescent="0.3">
      <c r="A104" s="7"/>
      <c r="B104" s="7"/>
      <c r="C104" s="7"/>
      <c r="D104" s="10">
        <f t="shared" si="4"/>
        <v>3040</v>
      </c>
      <c r="E104" s="7">
        <f t="shared" si="5"/>
        <v>864</v>
      </c>
      <c r="F104" s="7"/>
      <c r="G104" s="7">
        <f t="shared" si="6"/>
        <v>1400</v>
      </c>
    </row>
    <row r="105" spans="1:7" x14ac:dyDescent="0.3">
      <c r="A105" s="7"/>
      <c r="B105" s="7"/>
      <c r="C105" s="7"/>
      <c r="D105" s="10">
        <f t="shared" si="4"/>
        <v>3024</v>
      </c>
      <c r="E105" s="7">
        <f t="shared" si="5"/>
        <v>816</v>
      </c>
      <c r="F105" s="7"/>
      <c r="G105" s="7">
        <f t="shared" si="6"/>
        <v>1392</v>
      </c>
    </row>
    <row r="106" spans="1:7" x14ac:dyDescent="0.3">
      <c r="A106" s="7"/>
      <c r="B106" s="7"/>
      <c r="C106" s="7"/>
      <c r="D106" s="10">
        <f t="shared" si="4"/>
        <v>3008</v>
      </c>
      <c r="E106" s="7">
        <f t="shared" si="5"/>
        <v>768</v>
      </c>
      <c r="F106" s="7"/>
      <c r="G106" s="7">
        <f t="shared" si="6"/>
        <v>1384</v>
      </c>
    </row>
    <row r="107" spans="1:7" x14ac:dyDescent="0.3">
      <c r="A107" s="7"/>
      <c r="B107" s="7"/>
      <c r="C107" s="7"/>
      <c r="D107" s="10">
        <f t="shared" si="4"/>
        <v>2992</v>
      </c>
      <c r="E107" s="7">
        <f t="shared" si="5"/>
        <v>720</v>
      </c>
      <c r="F107" s="7"/>
      <c r="G107" s="7">
        <f t="shared" si="6"/>
        <v>1376</v>
      </c>
    </row>
    <row r="108" spans="1:7" x14ac:dyDescent="0.3">
      <c r="A108" s="7"/>
      <c r="B108" s="7"/>
      <c r="C108" s="7"/>
      <c r="D108" s="10">
        <f t="shared" si="4"/>
        <v>2976</v>
      </c>
      <c r="E108" s="7">
        <f t="shared" si="5"/>
        <v>672</v>
      </c>
      <c r="F108" s="7"/>
      <c r="G108" s="7">
        <f t="shared" si="6"/>
        <v>1368</v>
      </c>
    </row>
    <row r="109" spans="1:7" x14ac:dyDescent="0.3">
      <c r="A109" s="7"/>
      <c r="B109" s="7"/>
      <c r="C109" s="7"/>
      <c r="D109" s="10">
        <f t="shared" si="4"/>
        <v>2960</v>
      </c>
      <c r="E109" s="7">
        <f t="shared" si="5"/>
        <v>624</v>
      </c>
      <c r="F109" s="7"/>
      <c r="G109" s="7">
        <f t="shared" si="6"/>
        <v>1360</v>
      </c>
    </row>
    <row r="110" spans="1:7" x14ac:dyDescent="0.3">
      <c r="A110" s="7"/>
      <c r="B110" s="7"/>
      <c r="C110" s="7"/>
      <c r="D110" s="10">
        <f t="shared" si="4"/>
        <v>2944</v>
      </c>
      <c r="E110" s="7">
        <f t="shared" si="5"/>
        <v>576</v>
      </c>
      <c r="F110" s="7"/>
      <c r="G110" s="7">
        <f t="shared" si="6"/>
        <v>1352</v>
      </c>
    </row>
    <row r="111" spans="1:7" x14ac:dyDescent="0.3">
      <c r="A111" s="7"/>
      <c r="B111" s="7"/>
      <c r="C111" s="7"/>
      <c r="D111" s="10">
        <f t="shared" si="4"/>
        <v>2928</v>
      </c>
      <c r="E111" s="7">
        <f t="shared" si="5"/>
        <v>528</v>
      </c>
      <c r="F111" s="7"/>
      <c r="G111" s="7">
        <f t="shared" si="6"/>
        <v>1344</v>
      </c>
    </row>
    <row r="112" spans="1:7" x14ac:dyDescent="0.3">
      <c r="A112" s="7"/>
      <c r="B112" s="7"/>
      <c r="C112" s="7"/>
      <c r="D112" s="10">
        <f t="shared" si="4"/>
        <v>2912</v>
      </c>
      <c r="E112" s="7">
        <f t="shared" si="5"/>
        <v>480</v>
      </c>
      <c r="F112" s="7"/>
      <c r="G112" s="7">
        <f t="shared" si="6"/>
        <v>1336</v>
      </c>
    </row>
    <row r="113" spans="1:7" x14ac:dyDescent="0.3">
      <c r="A113" s="7"/>
      <c r="B113" s="7"/>
      <c r="C113" s="7"/>
      <c r="D113" s="10">
        <f t="shared" si="4"/>
        <v>2896</v>
      </c>
      <c r="E113" s="7">
        <f t="shared" si="5"/>
        <v>432</v>
      </c>
      <c r="F113" s="7"/>
      <c r="G113" s="7">
        <f t="shared" si="6"/>
        <v>1328</v>
      </c>
    </row>
    <row r="114" spans="1:7" x14ac:dyDescent="0.3">
      <c r="A114" s="7"/>
      <c r="B114" s="7"/>
      <c r="C114" s="7"/>
      <c r="D114" s="10">
        <f t="shared" si="4"/>
        <v>2880</v>
      </c>
      <c r="E114" s="7">
        <f t="shared" si="5"/>
        <v>384</v>
      </c>
      <c r="F114" s="7"/>
      <c r="G114" s="7">
        <f t="shared" si="6"/>
        <v>1320</v>
      </c>
    </row>
    <row r="115" spans="1:7" x14ac:dyDescent="0.3">
      <c r="A115" s="7"/>
      <c r="B115" s="7"/>
      <c r="C115" s="7"/>
      <c r="D115" s="10">
        <f t="shared" si="4"/>
        <v>2864</v>
      </c>
      <c r="E115" s="7">
        <f t="shared" si="5"/>
        <v>336</v>
      </c>
      <c r="F115" s="7"/>
      <c r="G115" s="7">
        <f t="shared" si="6"/>
        <v>1312</v>
      </c>
    </row>
    <row r="116" spans="1:7" x14ac:dyDescent="0.3">
      <c r="A116" s="7"/>
      <c r="B116" s="7"/>
      <c r="C116" s="7"/>
      <c r="D116" s="10">
        <f t="shared" si="4"/>
        <v>2848</v>
      </c>
      <c r="E116" s="7">
        <f t="shared" si="5"/>
        <v>288</v>
      </c>
      <c r="F116" s="7"/>
      <c r="G116" s="7">
        <f t="shared" si="6"/>
        <v>1304</v>
      </c>
    </row>
    <row r="117" spans="1:7" x14ac:dyDescent="0.3">
      <c r="A117" s="7"/>
      <c r="B117" s="7"/>
      <c r="C117" s="7"/>
      <c r="D117" s="10">
        <f t="shared" si="4"/>
        <v>2832</v>
      </c>
      <c r="E117" s="7">
        <f t="shared" si="5"/>
        <v>240</v>
      </c>
      <c r="F117" s="7"/>
      <c r="G117" s="7">
        <f t="shared" si="6"/>
        <v>1296</v>
      </c>
    </row>
    <row r="118" spans="1:7" x14ac:dyDescent="0.3">
      <c r="A118" s="7"/>
      <c r="B118" s="7"/>
      <c r="C118" s="7"/>
      <c r="D118" s="10">
        <f t="shared" si="4"/>
        <v>2816</v>
      </c>
      <c r="E118" s="7">
        <f t="shared" si="5"/>
        <v>192</v>
      </c>
      <c r="F118" s="7"/>
      <c r="G118" s="7">
        <f t="shared" si="6"/>
        <v>1288</v>
      </c>
    </row>
    <row r="119" spans="1:7" x14ac:dyDescent="0.3">
      <c r="A119" s="7"/>
      <c r="B119" s="7"/>
      <c r="C119" s="7"/>
      <c r="D119" s="10">
        <f t="shared" si="4"/>
        <v>2800</v>
      </c>
      <c r="E119" s="7">
        <f t="shared" si="5"/>
        <v>144</v>
      </c>
      <c r="F119" s="7"/>
      <c r="G119" s="7">
        <f t="shared" si="6"/>
        <v>1280</v>
      </c>
    </row>
    <row r="120" spans="1:7" x14ac:dyDescent="0.3">
      <c r="A120" s="7"/>
      <c r="B120" s="7"/>
      <c r="C120" s="7"/>
      <c r="D120" s="10">
        <f t="shared" si="4"/>
        <v>2784</v>
      </c>
      <c r="E120" s="7">
        <f t="shared" si="5"/>
        <v>96</v>
      </c>
      <c r="F120" s="7"/>
      <c r="G120" s="7">
        <f t="shared" si="6"/>
        <v>1272</v>
      </c>
    </row>
    <row r="121" spans="1:7" x14ac:dyDescent="0.3">
      <c r="A121" s="7"/>
      <c r="B121" s="7"/>
      <c r="C121" s="7"/>
      <c r="D121" s="10">
        <f t="shared" si="4"/>
        <v>2768</v>
      </c>
      <c r="E121" s="7"/>
      <c r="F121" s="7"/>
      <c r="G121" s="7"/>
    </row>
    <row r="122" spans="1:7" x14ac:dyDescent="0.3">
      <c r="A122" s="7"/>
      <c r="B122" s="7"/>
      <c r="C122" s="7"/>
      <c r="D122" s="10">
        <f t="shared" si="4"/>
        <v>2752</v>
      </c>
      <c r="E122" s="7"/>
      <c r="F122" s="7"/>
      <c r="G122" s="7"/>
    </row>
    <row r="123" spans="1:7" x14ac:dyDescent="0.3">
      <c r="A123" s="7"/>
      <c r="B123" s="7"/>
      <c r="C123" s="7"/>
      <c r="D123" s="10">
        <f t="shared" si="4"/>
        <v>2736</v>
      </c>
      <c r="E123" s="7"/>
      <c r="F123" s="7"/>
      <c r="G123" s="7"/>
    </row>
    <row r="124" spans="1:7" x14ac:dyDescent="0.3">
      <c r="A124" s="7"/>
      <c r="B124" s="7"/>
      <c r="C124" s="7"/>
      <c r="D124" s="10">
        <f t="shared" si="4"/>
        <v>2720</v>
      </c>
      <c r="E124" s="7"/>
      <c r="F124" s="7"/>
      <c r="G124" s="7"/>
    </row>
    <row r="125" spans="1:7" x14ac:dyDescent="0.3">
      <c r="A125" s="7"/>
      <c r="B125" s="7"/>
      <c r="C125" s="7"/>
      <c r="D125" s="10">
        <f t="shared" si="4"/>
        <v>2704</v>
      </c>
      <c r="E125" s="7"/>
      <c r="F125" s="7"/>
      <c r="G125" s="7"/>
    </row>
    <row r="126" spans="1:7" x14ac:dyDescent="0.3">
      <c r="A126" s="7"/>
      <c r="B126" s="7"/>
      <c r="C126" s="7"/>
      <c r="D126" s="10">
        <f t="shared" si="4"/>
        <v>2688</v>
      </c>
      <c r="E126" s="7"/>
      <c r="F126" s="7"/>
      <c r="G126" s="7"/>
    </row>
    <row r="127" spans="1:7" x14ac:dyDescent="0.3">
      <c r="A127" s="7"/>
      <c r="B127" s="7"/>
      <c r="C127" s="7"/>
      <c r="D127" s="10">
        <f t="shared" si="4"/>
        <v>2672</v>
      </c>
      <c r="E127" s="7"/>
      <c r="F127" s="7"/>
      <c r="G127" s="7"/>
    </row>
    <row r="128" spans="1:7" x14ac:dyDescent="0.3">
      <c r="A128" s="7"/>
      <c r="B128" s="7"/>
      <c r="C128" s="7"/>
      <c r="D128" s="10">
        <f t="shared" si="4"/>
        <v>2656</v>
      </c>
      <c r="E128" s="7"/>
      <c r="F128" s="7"/>
      <c r="G128" s="7"/>
    </row>
    <row r="129" spans="1:7" x14ac:dyDescent="0.3">
      <c r="A129" s="7"/>
      <c r="B129" s="7"/>
      <c r="C129" s="7"/>
      <c r="D129" s="10">
        <f t="shared" si="4"/>
        <v>2640</v>
      </c>
      <c r="E129" s="7"/>
      <c r="F129" s="7"/>
      <c r="G129" s="7"/>
    </row>
    <row r="130" spans="1:7" x14ac:dyDescent="0.3">
      <c r="A130" s="7"/>
      <c r="B130" s="7"/>
      <c r="C130" s="7"/>
      <c r="D130" s="10">
        <f t="shared" si="4"/>
        <v>2624</v>
      </c>
      <c r="E130" s="7"/>
      <c r="F130" s="7"/>
      <c r="G130" s="7"/>
    </row>
    <row r="131" spans="1:7" x14ac:dyDescent="0.3">
      <c r="A131" s="7"/>
      <c r="B131" s="7"/>
      <c r="C131" s="7"/>
      <c r="D131" s="10">
        <f t="shared" si="4"/>
        <v>2608</v>
      </c>
      <c r="E131" s="7"/>
      <c r="F131" s="7"/>
      <c r="G131" s="7"/>
    </row>
    <row r="132" spans="1:7" x14ac:dyDescent="0.3">
      <c r="A132" s="7"/>
      <c r="B132" s="7"/>
      <c r="C132" s="7"/>
      <c r="D132" s="10">
        <f t="shared" si="4"/>
        <v>2592</v>
      </c>
      <c r="E132" s="7"/>
      <c r="F132" s="7"/>
      <c r="G132" s="7"/>
    </row>
    <row r="133" spans="1:7" x14ac:dyDescent="0.3">
      <c r="A133" s="7"/>
      <c r="B133" s="7"/>
      <c r="C133" s="7"/>
      <c r="D133" s="10">
        <f t="shared" si="4"/>
        <v>2576</v>
      </c>
      <c r="E133" s="7"/>
      <c r="F133" s="7"/>
      <c r="G133" s="7"/>
    </row>
    <row r="134" spans="1:7" x14ac:dyDescent="0.3">
      <c r="A134" s="7"/>
      <c r="B134" s="7"/>
      <c r="C134" s="7"/>
      <c r="D134" s="10">
        <f t="shared" si="4"/>
        <v>2560</v>
      </c>
      <c r="E134" s="7"/>
      <c r="F134" s="7"/>
      <c r="G134" s="7"/>
    </row>
    <row r="135" spans="1:7" x14ac:dyDescent="0.3">
      <c r="A135" s="7"/>
      <c r="B135" s="7"/>
      <c r="C135" s="7"/>
      <c r="D135" s="10">
        <f t="shared" si="4"/>
        <v>2544</v>
      </c>
      <c r="E135" s="7"/>
      <c r="F135" s="7"/>
      <c r="G135" s="7"/>
    </row>
    <row r="136" spans="1:7" x14ac:dyDescent="0.3">
      <c r="A136" s="7"/>
      <c r="B136" s="7"/>
      <c r="C136" s="7"/>
      <c r="D136" s="10">
        <f t="shared" si="4"/>
        <v>2528</v>
      </c>
      <c r="E136" s="7"/>
      <c r="F136" s="7"/>
      <c r="G136" s="7"/>
    </row>
    <row r="137" spans="1:7" x14ac:dyDescent="0.3">
      <c r="A137" s="7"/>
      <c r="B137" s="7"/>
      <c r="C137" s="7"/>
      <c r="D137" s="10">
        <f t="shared" si="4"/>
        <v>2512</v>
      </c>
      <c r="E137" s="7"/>
      <c r="F137" s="7"/>
      <c r="G137" s="7"/>
    </row>
    <row r="138" spans="1:7" x14ac:dyDescent="0.3">
      <c r="A138" s="7"/>
      <c r="B138" s="7"/>
      <c r="C138" s="7"/>
      <c r="D138" s="10">
        <f t="shared" si="4"/>
        <v>2496</v>
      </c>
      <c r="E138" s="7"/>
      <c r="F138" s="7"/>
      <c r="G138" s="7"/>
    </row>
    <row r="139" spans="1:7" x14ac:dyDescent="0.3">
      <c r="A139" s="7"/>
      <c r="B139" s="7"/>
      <c r="C139" s="7"/>
      <c r="D139" s="10">
        <f t="shared" si="4"/>
        <v>2480</v>
      </c>
      <c r="E139" s="7"/>
      <c r="F139" s="7"/>
      <c r="G139" s="7"/>
    </row>
    <row r="140" spans="1:7" x14ac:dyDescent="0.3">
      <c r="A140" s="7"/>
      <c r="B140" s="7"/>
      <c r="C140" s="7"/>
      <c r="D140" s="10">
        <f t="shared" si="4"/>
        <v>2464</v>
      </c>
      <c r="E140" s="7"/>
      <c r="F140" s="7"/>
      <c r="G140" s="7"/>
    </row>
    <row r="141" spans="1:7" x14ac:dyDescent="0.3">
      <c r="A141" s="7"/>
      <c r="B141" s="7"/>
      <c r="C141" s="7"/>
      <c r="D141" s="10">
        <f t="shared" si="4"/>
        <v>2448</v>
      </c>
      <c r="E141" s="7"/>
      <c r="F141" s="7"/>
      <c r="G141" s="7"/>
    </row>
    <row r="142" spans="1:7" x14ac:dyDescent="0.3">
      <c r="A142" s="7"/>
      <c r="B142" s="7"/>
      <c r="C142" s="7"/>
      <c r="D142" s="10">
        <f t="shared" si="4"/>
        <v>2432</v>
      </c>
      <c r="E142" s="7"/>
      <c r="F142" s="7"/>
      <c r="G142" s="7"/>
    </row>
    <row r="143" spans="1:7" x14ac:dyDescent="0.3">
      <c r="A143" s="7"/>
      <c r="B143" s="7"/>
      <c r="C143" s="7"/>
      <c r="D143" s="10">
        <f t="shared" si="4"/>
        <v>2416</v>
      </c>
      <c r="E143" s="7"/>
      <c r="F143" s="7"/>
      <c r="G143" s="7"/>
    </row>
    <row r="144" spans="1:7" x14ac:dyDescent="0.3">
      <c r="A144" s="7"/>
      <c r="B144" s="7"/>
      <c r="C144" s="7"/>
      <c r="D144" s="10">
        <f t="shared" si="4"/>
        <v>2400</v>
      </c>
      <c r="E144" s="7"/>
      <c r="F144" s="7"/>
      <c r="G144" s="7"/>
    </row>
    <row r="145" spans="1:7" x14ac:dyDescent="0.3">
      <c r="A145" s="7"/>
      <c r="B145" s="7"/>
      <c r="C145" s="7"/>
      <c r="D145" s="10">
        <f t="shared" si="4"/>
        <v>2384</v>
      </c>
      <c r="E145" s="7"/>
      <c r="F145" s="7"/>
      <c r="G145" s="7"/>
    </row>
    <row r="146" spans="1:7" x14ac:dyDescent="0.3">
      <c r="A146" s="7"/>
      <c r="B146" s="7"/>
      <c r="C146" s="7"/>
      <c r="D146" s="10">
        <f t="shared" si="4"/>
        <v>2368</v>
      </c>
      <c r="E146" s="7"/>
      <c r="F146" s="7"/>
      <c r="G146" s="7"/>
    </row>
    <row r="147" spans="1:7" x14ac:dyDescent="0.3">
      <c r="A147" s="7"/>
      <c r="B147" s="7"/>
      <c r="C147" s="7"/>
      <c r="D147" s="10">
        <f t="shared" si="4"/>
        <v>2352</v>
      </c>
      <c r="E147" s="7"/>
      <c r="F147" s="7"/>
      <c r="G147" s="7"/>
    </row>
    <row r="148" spans="1:7" x14ac:dyDescent="0.3">
      <c r="A148" s="7"/>
      <c r="B148" s="7"/>
      <c r="C148" s="7"/>
      <c r="D148" s="10">
        <f t="shared" si="4"/>
        <v>2336</v>
      </c>
      <c r="E148" s="7"/>
      <c r="F148" s="7"/>
      <c r="G148" s="7"/>
    </row>
    <row r="149" spans="1:7" x14ac:dyDescent="0.3">
      <c r="A149" s="7"/>
      <c r="B149" s="7"/>
      <c r="C149" s="7"/>
      <c r="D149" s="10">
        <f t="shared" si="4"/>
        <v>2320</v>
      </c>
      <c r="E149" s="7"/>
      <c r="F149" s="7"/>
      <c r="G149" s="7"/>
    </row>
    <row r="150" spans="1:7" x14ac:dyDescent="0.3">
      <c r="A150" s="7"/>
      <c r="B150" s="7"/>
      <c r="C150" s="7"/>
      <c r="D150" s="10">
        <f t="shared" si="4"/>
        <v>2304</v>
      </c>
      <c r="E150" s="7"/>
      <c r="F150" s="7"/>
      <c r="G150" s="7"/>
    </row>
    <row r="151" spans="1:7" x14ac:dyDescent="0.3">
      <c r="A151" s="7"/>
      <c r="B151" s="7"/>
      <c r="C151" s="7"/>
      <c r="D151" s="10">
        <f t="shared" si="4"/>
        <v>2288</v>
      </c>
      <c r="E151" s="7"/>
      <c r="F151" s="7"/>
      <c r="G151" s="7"/>
    </row>
    <row r="152" spans="1:7" x14ac:dyDescent="0.3">
      <c r="A152" s="7"/>
      <c r="B152" s="7"/>
      <c r="C152" s="7"/>
      <c r="D152" s="10">
        <f t="shared" si="4"/>
        <v>2272</v>
      </c>
      <c r="E152" s="7"/>
      <c r="F152" s="7"/>
      <c r="G152" s="7"/>
    </row>
    <row r="153" spans="1:7" x14ac:dyDescent="0.3">
      <c r="A153" s="7"/>
      <c r="B153" s="7"/>
      <c r="C153" s="7"/>
      <c r="D153" s="10">
        <f t="shared" si="4"/>
        <v>2256</v>
      </c>
      <c r="E153" s="7"/>
      <c r="F153" s="7"/>
      <c r="G153" s="7"/>
    </row>
    <row r="154" spans="1:7" x14ac:dyDescent="0.3">
      <c r="A154" s="7"/>
      <c r="B154" s="7"/>
      <c r="C154" s="7"/>
      <c r="D154" s="10">
        <f t="shared" si="4"/>
        <v>2240</v>
      </c>
      <c r="E154" s="7"/>
      <c r="F154" s="7"/>
      <c r="G154" s="7"/>
    </row>
    <row r="155" spans="1:7" x14ac:dyDescent="0.3">
      <c r="A155" s="7"/>
      <c r="B155" s="7"/>
      <c r="C155" s="7"/>
      <c r="D155" s="10">
        <f t="shared" si="4"/>
        <v>2224</v>
      </c>
      <c r="E155" s="7"/>
      <c r="F155" s="7"/>
      <c r="G155" s="7"/>
    </row>
    <row r="156" spans="1:7" x14ac:dyDescent="0.3">
      <c r="A156" s="7"/>
      <c r="B156" s="7"/>
      <c r="C156" s="7"/>
      <c r="D156" s="10">
        <f t="shared" si="4"/>
        <v>2208</v>
      </c>
      <c r="E156" s="7"/>
      <c r="F156" s="7"/>
      <c r="G156" s="7"/>
    </row>
    <row r="157" spans="1:7" x14ac:dyDescent="0.3">
      <c r="A157" s="7"/>
      <c r="B157" s="7"/>
      <c r="C157" s="7"/>
      <c r="D157" s="10">
        <f t="shared" si="4"/>
        <v>2192</v>
      </c>
      <c r="E157" s="7"/>
      <c r="F157" s="7"/>
      <c r="G157" s="7"/>
    </row>
    <row r="158" spans="1:7" x14ac:dyDescent="0.3">
      <c r="A158" s="7"/>
      <c r="B158" s="7"/>
      <c r="C158" s="7"/>
      <c r="D158" s="10">
        <f t="shared" si="4"/>
        <v>2176</v>
      </c>
      <c r="E158" s="7"/>
      <c r="F158" s="7"/>
      <c r="G158" s="7"/>
    </row>
    <row r="159" spans="1:7" x14ac:dyDescent="0.3">
      <c r="A159" s="7"/>
      <c r="B159" s="7"/>
      <c r="C159" s="7"/>
      <c r="D159" s="10">
        <f t="shared" si="4"/>
        <v>2160</v>
      </c>
      <c r="E159" s="7"/>
      <c r="F159" s="7"/>
      <c r="G159" s="7"/>
    </row>
    <row r="160" spans="1:7" x14ac:dyDescent="0.3">
      <c r="A160" s="7"/>
      <c r="B160" s="7"/>
      <c r="C160" s="7"/>
      <c r="D160" s="10">
        <f t="shared" si="4"/>
        <v>2144</v>
      </c>
      <c r="E160" s="7"/>
      <c r="F160" s="7"/>
      <c r="G160" s="7"/>
    </row>
    <row r="161" spans="1:7" x14ac:dyDescent="0.3">
      <c r="A161" s="7"/>
      <c r="B161" s="7"/>
      <c r="C161" s="7"/>
      <c r="D161" s="10">
        <f t="shared" si="4"/>
        <v>2128</v>
      </c>
      <c r="E161" s="7"/>
      <c r="F161" s="7"/>
      <c r="G161" s="7"/>
    </row>
    <row r="162" spans="1:7" x14ac:dyDescent="0.3">
      <c r="A162" s="7"/>
      <c r="B162" s="7"/>
      <c r="C162" s="7"/>
      <c r="D162" s="10">
        <f t="shared" si="4"/>
        <v>2112</v>
      </c>
      <c r="E162" s="7"/>
      <c r="F162" s="7"/>
      <c r="G162" s="7"/>
    </row>
    <row r="163" spans="1:7" x14ac:dyDescent="0.3">
      <c r="A163" s="7"/>
      <c r="B163" s="7"/>
      <c r="C163" s="7"/>
      <c r="D163" s="10">
        <f t="shared" si="4"/>
        <v>2096</v>
      </c>
      <c r="E163" s="7"/>
      <c r="F163" s="7"/>
      <c r="G163" s="7"/>
    </row>
    <row r="164" spans="1:7" x14ac:dyDescent="0.3">
      <c r="A164" s="7"/>
      <c r="B164" s="7"/>
      <c r="C164" s="7"/>
      <c r="D164" s="10">
        <f t="shared" si="4"/>
        <v>2080</v>
      </c>
      <c r="E164" s="7"/>
      <c r="F164" s="7"/>
      <c r="G164" s="7"/>
    </row>
    <row r="165" spans="1:7" x14ac:dyDescent="0.3">
      <c r="A165" s="7"/>
      <c r="B165" s="7"/>
      <c r="C165" s="7"/>
      <c r="D165" s="10">
        <f t="shared" si="4"/>
        <v>2064</v>
      </c>
      <c r="E165" s="7"/>
      <c r="F165" s="7"/>
      <c r="G165" s="7"/>
    </row>
    <row r="166" spans="1:7" x14ac:dyDescent="0.3">
      <c r="A166" s="7"/>
      <c r="B166" s="7"/>
      <c r="C166" s="7"/>
      <c r="D166" s="10">
        <f t="shared" si="4"/>
        <v>2048</v>
      </c>
      <c r="E166" s="7"/>
      <c r="F166" s="7"/>
      <c r="G166" s="7"/>
    </row>
    <row r="167" spans="1:7" x14ac:dyDescent="0.3">
      <c r="A167" s="7"/>
      <c r="B167" s="7"/>
      <c r="C167" s="7"/>
      <c r="D167" s="10">
        <f t="shared" ref="D167:D230" si="7">D166-16</f>
        <v>2032</v>
      </c>
      <c r="E167" s="7"/>
      <c r="F167" s="7"/>
      <c r="G167" s="7"/>
    </row>
    <row r="168" spans="1:7" x14ac:dyDescent="0.3">
      <c r="A168" s="7"/>
      <c r="B168" s="7"/>
      <c r="C168" s="7"/>
      <c r="D168" s="10">
        <f t="shared" si="7"/>
        <v>2016</v>
      </c>
      <c r="E168" s="7"/>
      <c r="F168" s="7"/>
      <c r="G168" s="7"/>
    </row>
    <row r="169" spans="1:7" x14ac:dyDescent="0.3">
      <c r="A169" s="7"/>
      <c r="B169" s="7"/>
      <c r="C169" s="7"/>
      <c r="D169" s="10">
        <f t="shared" si="7"/>
        <v>2000</v>
      </c>
      <c r="E169" s="7"/>
      <c r="F169" s="7"/>
      <c r="G169" s="7"/>
    </row>
    <row r="170" spans="1:7" x14ac:dyDescent="0.3">
      <c r="A170" s="7"/>
      <c r="B170" s="7"/>
      <c r="C170" s="7"/>
      <c r="D170" s="10">
        <f t="shared" si="7"/>
        <v>1984</v>
      </c>
      <c r="E170" s="7"/>
      <c r="F170" s="7"/>
      <c r="G170" s="7"/>
    </row>
    <row r="171" spans="1:7" x14ac:dyDescent="0.3">
      <c r="A171" s="7"/>
      <c r="B171" s="7"/>
      <c r="C171" s="7"/>
      <c r="D171" s="10">
        <f t="shared" si="7"/>
        <v>1968</v>
      </c>
      <c r="E171" s="7"/>
      <c r="F171" s="7"/>
      <c r="G171" s="7"/>
    </row>
    <row r="172" spans="1:7" x14ac:dyDescent="0.3">
      <c r="A172" s="7"/>
      <c r="B172" s="7"/>
      <c r="C172" s="7"/>
      <c r="D172" s="10">
        <f t="shared" si="7"/>
        <v>1952</v>
      </c>
      <c r="E172" s="7"/>
      <c r="F172" s="7"/>
      <c r="G172" s="7"/>
    </row>
    <row r="173" spans="1:7" x14ac:dyDescent="0.3">
      <c r="A173" s="7"/>
      <c r="B173" s="7"/>
      <c r="C173" s="7"/>
      <c r="D173" s="10">
        <f t="shared" si="7"/>
        <v>1936</v>
      </c>
      <c r="E173" s="7"/>
      <c r="F173" s="7"/>
      <c r="G173" s="7"/>
    </row>
    <row r="174" spans="1:7" x14ac:dyDescent="0.3">
      <c r="A174" s="7"/>
      <c r="B174" s="7"/>
      <c r="C174" s="7"/>
      <c r="D174" s="10">
        <f t="shared" si="7"/>
        <v>1920</v>
      </c>
      <c r="E174" s="7"/>
      <c r="F174" s="7"/>
      <c r="G174" s="7"/>
    </row>
    <row r="175" spans="1:7" x14ac:dyDescent="0.3">
      <c r="A175" s="7"/>
      <c r="B175" s="7"/>
      <c r="C175" s="7"/>
      <c r="D175" s="10">
        <f t="shared" si="7"/>
        <v>1904</v>
      </c>
      <c r="E175" s="7"/>
      <c r="F175" s="7"/>
      <c r="G175" s="7"/>
    </row>
    <row r="176" spans="1:7" x14ac:dyDescent="0.3">
      <c r="A176" s="7"/>
      <c r="B176" s="7"/>
      <c r="C176" s="7"/>
      <c r="D176" s="10">
        <f t="shared" si="7"/>
        <v>1888</v>
      </c>
      <c r="E176" s="7"/>
      <c r="F176" s="7"/>
      <c r="G176" s="7"/>
    </row>
    <row r="177" spans="1:7" x14ac:dyDescent="0.3">
      <c r="A177" s="7"/>
      <c r="B177" s="7"/>
      <c r="C177" s="7"/>
      <c r="D177" s="10">
        <f t="shared" si="7"/>
        <v>1872</v>
      </c>
      <c r="E177" s="7"/>
      <c r="F177" s="7"/>
      <c r="G177" s="7"/>
    </row>
    <row r="178" spans="1:7" x14ac:dyDescent="0.3">
      <c r="A178" s="7"/>
      <c r="B178" s="7"/>
      <c r="C178" s="7"/>
      <c r="D178" s="10">
        <f t="shared" si="7"/>
        <v>1856</v>
      </c>
      <c r="E178" s="7"/>
      <c r="F178" s="7"/>
      <c r="G178" s="7"/>
    </row>
    <row r="179" spans="1:7" x14ac:dyDescent="0.3">
      <c r="A179" s="7"/>
      <c r="B179" s="7"/>
      <c r="C179" s="7"/>
      <c r="D179" s="10">
        <f t="shared" si="7"/>
        <v>1840</v>
      </c>
      <c r="E179" s="7"/>
      <c r="F179" s="7"/>
      <c r="G179" s="7"/>
    </row>
    <row r="180" spans="1:7" x14ac:dyDescent="0.3">
      <c r="A180" s="7"/>
      <c r="B180" s="7"/>
      <c r="C180" s="7"/>
      <c r="D180" s="10">
        <f t="shared" si="7"/>
        <v>1824</v>
      </c>
      <c r="E180" s="7"/>
      <c r="F180" s="7"/>
      <c r="G180" s="7"/>
    </row>
    <row r="181" spans="1:7" x14ac:dyDescent="0.3">
      <c r="A181" s="7"/>
      <c r="B181" s="7"/>
      <c r="C181" s="7"/>
      <c r="D181" s="10">
        <f t="shared" si="7"/>
        <v>1808</v>
      </c>
      <c r="E181" s="7"/>
      <c r="F181" s="7"/>
      <c r="G181" s="7"/>
    </row>
    <row r="182" spans="1:7" x14ac:dyDescent="0.3">
      <c r="A182" s="7"/>
      <c r="B182" s="7"/>
      <c r="C182" s="7"/>
      <c r="D182" s="10">
        <f t="shared" si="7"/>
        <v>1792</v>
      </c>
      <c r="E182" s="7"/>
      <c r="F182" s="7"/>
      <c r="G182" s="7"/>
    </row>
    <row r="183" spans="1:7" x14ac:dyDescent="0.3">
      <c r="A183" s="7"/>
      <c r="B183" s="7"/>
      <c r="C183" s="7"/>
      <c r="D183" s="10">
        <f t="shared" si="7"/>
        <v>1776</v>
      </c>
      <c r="E183" s="7"/>
      <c r="F183" s="7"/>
      <c r="G183" s="7"/>
    </row>
    <row r="184" spans="1:7" x14ac:dyDescent="0.3">
      <c r="A184" s="7"/>
      <c r="B184" s="7"/>
      <c r="C184" s="7"/>
      <c r="D184" s="10">
        <f t="shared" si="7"/>
        <v>1760</v>
      </c>
      <c r="E184" s="7"/>
      <c r="F184" s="7"/>
      <c r="G184" s="7"/>
    </row>
    <row r="185" spans="1:7" x14ac:dyDescent="0.3">
      <c r="A185" s="7"/>
      <c r="B185" s="7"/>
      <c r="C185" s="7"/>
      <c r="D185" s="10">
        <f t="shared" si="7"/>
        <v>1744</v>
      </c>
      <c r="E185" s="7"/>
      <c r="F185" s="7"/>
      <c r="G185" s="7"/>
    </row>
    <row r="186" spans="1:7" x14ac:dyDescent="0.3">
      <c r="A186" s="7"/>
      <c r="B186" s="7"/>
      <c r="C186" s="7"/>
      <c r="D186" s="10">
        <f t="shared" si="7"/>
        <v>1728</v>
      </c>
      <c r="E186" s="7"/>
      <c r="F186" s="7"/>
      <c r="G186" s="7"/>
    </row>
    <row r="187" spans="1:7" x14ac:dyDescent="0.3">
      <c r="A187" s="7"/>
      <c r="B187" s="7"/>
      <c r="C187" s="7"/>
      <c r="D187" s="10">
        <f t="shared" si="7"/>
        <v>1712</v>
      </c>
      <c r="E187" s="7"/>
      <c r="F187" s="7"/>
      <c r="G187" s="7"/>
    </row>
    <row r="188" spans="1:7" x14ac:dyDescent="0.3">
      <c r="A188" s="7"/>
      <c r="B188" s="7"/>
      <c r="C188" s="7"/>
      <c r="D188" s="10">
        <f t="shared" si="7"/>
        <v>1696</v>
      </c>
      <c r="E188" s="7"/>
      <c r="F188" s="7"/>
      <c r="G188" s="7"/>
    </row>
    <row r="189" spans="1:7" x14ac:dyDescent="0.3">
      <c r="A189" s="7"/>
      <c r="B189" s="7"/>
      <c r="C189" s="7"/>
      <c r="D189" s="10">
        <f t="shared" si="7"/>
        <v>1680</v>
      </c>
      <c r="E189" s="7"/>
      <c r="F189" s="7"/>
      <c r="G189" s="7"/>
    </row>
    <row r="190" spans="1:7" x14ac:dyDescent="0.3">
      <c r="A190" s="7"/>
      <c r="B190" s="7"/>
      <c r="C190" s="7"/>
      <c r="D190" s="10">
        <f t="shared" si="7"/>
        <v>1664</v>
      </c>
      <c r="E190" s="7"/>
      <c r="F190" s="7"/>
      <c r="G190" s="7"/>
    </row>
    <row r="191" spans="1:7" x14ac:dyDescent="0.3">
      <c r="D191" s="10">
        <f t="shared" si="7"/>
        <v>1648</v>
      </c>
      <c r="E191" s="7"/>
      <c r="F191" s="7"/>
      <c r="G191" s="7"/>
    </row>
    <row r="192" spans="1:7" x14ac:dyDescent="0.3">
      <c r="D192" s="10">
        <f t="shared" si="7"/>
        <v>1632</v>
      </c>
      <c r="E192" s="7"/>
      <c r="F192" s="7"/>
      <c r="G192" s="7"/>
    </row>
    <row r="193" spans="4:7" x14ac:dyDescent="0.3">
      <c r="D193" s="10">
        <f t="shared" si="7"/>
        <v>1616</v>
      </c>
      <c r="E193" s="7"/>
      <c r="F193" s="7"/>
      <c r="G193" s="7"/>
    </row>
    <row r="194" spans="4:7" x14ac:dyDescent="0.3">
      <c r="D194" s="10">
        <f t="shared" si="7"/>
        <v>1600</v>
      </c>
      <c r="E194" s="7"/>
      <c r="F194" s="7"/>
      <c r="G194" s="7"/>
    </row>
    <row r="195" spans="4:7" x14ac:dyDescent="0.3">
      <c r="D195" s="10">
        <f t="shared" si="7"/>
        <v>1584</v>
      </c>
      <c r="E195" s="7"/>
      <c r="F195" s="7"/>
      <c r="G195" s="7"/>
    </row>
    <row r="196" spans="4:7" x14ac:dyDescent="0.3">
      <c r="D196" s="10">
        <f t="shared" si="7"/>
        <v>1568</v>
      </c>
      <c r="E196" s="7"/>
      <c r="F196" s="7"/>
      <c r="G196" s="7"/>
    </row>
    <row r="197" spans="4:7" x14ac:dyDescent="0.3">
      <c r="D197" s="10">
        <f t="shared" si="7"/>
        <v>1552</v>
      </c>
      <c r="E197" s="7"/>
      <c r="F197" s="7"/>
      <c r="G197" s="7"/>
    </row>
    <row r="198" spans="4:7" x14ac:dyDescent="0.3">
      <c r="D198" s="10">
        <f t="shared" si="7"/>
        <v>1536</v>
      </c>
      <c r="E198" s="7"/>
      <c r="F198" s="7"/>
      <c r="G198" s="7"/>
    </row>
    <row r="199" spans="4:7" x14ac:dyDescent="0.3">
      <c r="D199" s="10">
        <f t="shared" si="7"/>
        <v>1520</v>
      </c>
      <c r="E199" s="7"/>
      <c r="F199" s="7"/>
      <c r="G199" s="7"/>
    </row>
    <row r="200" spans="4:7" x14ac:dyDescent="0.3">
      <c r="D200" s="10">
        <f t="shared" si="7"/>
        <v>1504</v>
      </c>
      <c r="E200" s="7"/>
      <c r="F200" s="7"/>
      <c r="G200" s="7"/>
    </row>
    <row r="201" spans="4:7" x14ac:dyDescent="0.3">
      <c r="D201" s="10">
        <f t="shared" si="7"/>
        <v>1488</v>
      </c>
      <c r="E201" s="7"/>
      <c r="F201" s="7"/>
      <c r="G201" s="7"/>
    </row>
    <row r="202" spans="4:7" x14ac:dyDescent="0.3">
      <c r="D202" s="10">
        <f t="shared" si="7"/>
        <v>1472</v>
      </c>
      <c r="E202" s="7"/>
      <c r="F202" s="7"/>
      <c r="G202" s="7"/>
    </row>
    <row r="203" spans="4:7" x14ac:dyDescent="0.3">
      <c r="D203" s="10">
        <f t="shared" si="7"/>
        <v>1456</v>
      </c>
      <c r="E203" s="7"/>
      <c r="F203" s="7"/>
      <c r="G203" s="7"/>
    </row>
    <row r="204" spans="4:7" x14ac:dyDescent="0.3">
      <c r="D204" s="10">
        <f t="shared" si="7"/>
        <v>1440</v>
      </c>
      <c r="E204" s="7"/>
      <c r="F204" s="7"/>
      <c r="G204" s="7"/>
    </row>
    <row r="205" spans="4:7" x14ac:dyDescent="0.3">
      <c r="D205" s="10">
        <f t="shared" si="7"/>
        <v>1424</v>
      </c>
      <c r="E205" s="7"/>
      <c r="F205" s="7"/>
      <c r="G205" s="7"/>
    </row>
    <row r="206" spans="4:7" x14ac:dyDescent="0.3">
      <c r="D206" s="10">
        <f t="shared" si="7"/>
        <v>1408</v>
      </c>
      <c r="E206" s="7"/>
      <c r="F206" s="7"/>
      <c r="G206" s="7"/>
    </row>
    <row r="207" spans="4:7" x14ac:dyDescent="0.3">
      <c r="D207" s="10">
        <f t="shared" si="7"/>
        <v>1392</v>
      </c>
      <c r="E207" s="7"/>
      <c r="F207" s="7"/>
      <c r="G207" s="7"/>
    </row>
    <row r="208" spans="4:7" x14ac:dyDescent="0.3">
      <c r="D208" s="10">
        <f t="shared" si="7"/>
        <v>1376</v>
      </c>
      <c r="E208" s="7"/>
      <c r="F208" s="7"/>
      <c r="G208" s="7"/>
    </row>
    <row r="209" spans="4:7" x14ac:dyDescent="0.3">
      <c r="D209" s="10">
        <f t="shared" si="7"/>
        <v>1360</v>
      </c>
      <c r="E209" s="7"/>
      <c r="F209" s="7"/>
      <c r="G209" s="7"/>
    </row>
    <row r="210" spans="4:7" x14ac:dyDescent="0.3">
      <c r="D210" s="10">
        <f t="shared" si="7"/>
        <v>1344</v>
      </c>
      <c r="E210" s="7"/>
      <c r="F210" s="7"/>
      <c r="G210" s="7"/>
    </row>
    <row r="211" spans="4:7" x14ac:dyDescent="0.3">
      <c r="D211" s="10">
        <f t="shared" si="7"/>
        <v>1328</v>
      </c>
      <c r="E211" s="7"/>
      <c r="F211" s="7"/>
      <c r="G211" s="7"/>
    </row>
    <row r="212" spans="4:7" x14ac:dyDescent="0.3">
      <c r="D212" s="10">
        <f t="shared" si="7"/>
        <v>1312</v>
      </c>
      <c r="E212" s="7"/>
      <c r="F212" s="7"/>
      <c r="G212" s="7"/>
    </row>
    <row r="213" spans="4:7" x14ac:dyDescent="0.3">
      <c r="D213" s="10">
        <f t="shared" si="7"/>
        <v>1296</v>
      </c>
      <c r="E213" s="7"/>
      <c r="F213" s="7"/>
      <c r="G213" s="7"/>
    </row>
    <row r="214" spans="4:7" x14ac:dyDescent="0.3">
      <c r="D214" s="10">
        <f t="shared" si="7"/>
        <v>1280</v>
      </c>
      <c r="E214" s="7"/>
      <c r="F214" s="7"/>
      <c r="G214" s="7"/>
    </row>
    <row r="215" spans="4:7" x14ac:dyDescent="0.3">
      <c r="D215" s="10">
        <f t="shared" si="7"/>
        <v>1264</v>
      </c>
      <c r="E215" s="7"/>
      <c r="F215" s="7"/>
      <c r="G215" s="7"/>
    </row>
    <row r="216" spans="4:7" x14ac:dyDescent="0.3">
      <c r="D216" s="10">
        <f t="shared" si="7"/>
        <v>1248</v>
      </c>
      <c r="E216" s="7"/>
      <c r="F216" s="7"/>
      <c r="G216" s="7"/>
    </row>
    <row r="217" spans="4:7" x14ac:dyDescent="0.3">
      <c r="D217" s="10">
        <f t="shared" si="7"/>
        <v>1232</v>
      </c>
      <c r="E217" s="7"/>
      <c r="F217" s="7"/>
      <c r="G217" s="7"/>
    </row>
    <row r="218" spans="4:7" x14ac:dyDescent="0.3">
      <c r="D218" s="10">
        <f t="shared" si="7"/>
        <v>1216</v>
      </c>
      <c r="E218" s="7"/>
      <c r="F218" s="7"/>
      <c r="G218" s="7"/>
    </row>
    <row r="219" spans="4:7" x14ac:dyDescent="0.3">
      <c r="D219" s="10">
        <f t="shared" si="7"/>
        <v>1200</v>
      </c>
      <c r="E219" s="7"/>
      <c r="F219" s="7"/>
      <c r="G219" s="7"/>
    </row>
    <row r="220" spans="4:7" x14ac:dyDescent="0.3">
      <c r="D220" s="10">
        <f t="shared" si="7"/>
        <v>1184</v>
      </c>
      <c r="E220" s="7"/>
      <c r="F220" s="7"/>
      <c r="G220" s="7"/>
    </row>
    <row r="221" spans="4:7" x14ac:dyDescent="0.3">
      <c r="D221" s="10">
        <f t="shared" si="7"/>
        <v>1168</v>
      </c>
      <c r="E221" s="7"/>
      <c r="F221" s="7"/>
      <c r="G221" s="7"/>
    </row>
    <row r="222" spans="4:7" x14ac:dyDescent="0.3">
      <c r="D222" s="10">
        <f t="shared" si="7"/>
        <v>1152</v>
      </c>
      <c r="E222" s="7"/>
      <c r="F222" s="7"/>
      <c r="G222" s="7"/>
    </row>
    <row r="223" spans="4:7" x14ac:dyDescent="0.3">
      <c r="D223" s="10">
        <f t="shared" si="7"/>
        <v>1136</v>
      </c>
      <c r="E223" s="7"/>
      <c r="F223" s="7"/>
      <c r="G223" s="7"/>
    </row>
    <row r="224" spans="4:7" x14ac:dyDescent="0.3">
      <c r="D224" s="10">
        <f t="shared" si="7"/>
        <v>1120</v>
      </c>
      <c r="E224" s="7"/>
      <c r="F224" s="7"/>
      <c r="G224" s="7"/>
    </row>
    <row r="225" spans="4:7" x14ac:dyDescent="0.3">
      <c r="D225" s="10">
        <f t="shared" si="7"/>
        <v>1104</v>
      </c>
      <c r="E225" s="7"/>
      <c r="F225" s="7"/>
      <c r="G225" s="7"/>
    </row>
    <row r="226" spans="4:7" x14ac:dyDescent="0.3">
      <c r="D226" s="10">
        <f t="shared" si="7"/>
        <v>1088</v>
      </c>
      <c r="E226" s="7"/>
      <c r="F226" s="7"/>
      <c r="G226" s="7"/>
    </row>
    <row r="227" spans="4:7" x14ac:dyDescent="0.3">
      <c r="D227" s="10">
        <f t="shared" si="7"/>
        <v>1072</v>
      </c>
      <c r="E227" s="7"/>
      <c r="F227" s="7"/>
      <c r="G227" s="7"/>
    </row>
    <row r="228" spans="4:7" x14ac:dyDescent="0.3">
      <c r="D228" s="10">
        <f t="shared" si="7"/>
        <v>1056</v>
      </c>
      <c r="E228" s="7"/>
      <c r="F228" s="7"/>
      <c r="G228" s="7"/>
    </row>
    <row r="229" spans="4:7" x14ac:dyDescent="0.3">
      <c r="D229" s="10">
        <f t="shared" si="7"/>
        <v>1040</v>
      </c>
      <c r="E229" s="7"/>
      <c r="F229" s="7"/>
      <c r="G229" s="7"/>
    </row>
    <row r="230" spans="4:7" x14ac:dyDescent="0.3">
      <c r="D230" s="10">
        <f t="shared" si="7"/>
        <v>1024</v>
      </c>
      <c r="E230" s="7"/>
      <c r="F230" s="7"/>
      <c r="G230" s="7"/>
    </row>
    <row r="231" spans="4:7" x14ac:dyDescent="0.3">
      <c r="D231" s="10">
        <f t="shared" ref="D231:D288" si="8">D230-16</f>
        <v>1008</v>
      </c>
      <c r="E231" s="7"/>
      <c r="F231" s="7"/>
      <c r="G231" s="7"/>
    </row>
    <row r="232" spans="4:7" x14ac:dyDescent="0.3">
      <c r="D232" s="10">
        <f t="shared" si="8"/>
        <v>992</v>
      </c>
      <c r="E232" s="7"/>
      <c r="F232" s="7"/>
      <c r="G232" s="7"/>
    </row>
    <row r="233" spans="4:7" x14ac:dyDescent="0.3">
      <c r="D233" s="10">
        <f t="shared" si="8"/>
        <v>976</v>
      </c>
      <c r="E233" s="7"/>
      <c r="F233" s="7"/>
      <c r="G233" s="7"/>
    </row>
    <row r="234" spans="4:7" x14ac:dyDescent="0.3">
      <c r="D234" s="10">
        <f t="shared" si="8"/>
        <v>960</v>
      </c>
      <c r="E234" s="7"/>
      <c r="F234" s="7"/>
      <c r="G234" s="7"/>
    </row>
    <row r="235" spans="4:7" x14ac:dyDescent="0.3">
      <c r="D235" s="10">
        <f t="shared" si="8"/>
        <v>944</v>
      </c>
      <c r="E235" s="7"/>
      <c r="F235" s="7"/>
      <c r="G235" s="7"/>
    </row>
    <row r="236" spans="4:7" x14ac:dyDescent="0.3">
      <c r="D236" s="10">
        <f t="shared" si="8"/>
        <v>928</v>
      </c>
      <c r="E236" s="7"/>
      <c r="F236" s="7"/>
      <c r="G236" s="7"/>
    </row>
    <row r="237" spans="4:7" x14ac:dyDescent="0.3">
      <c r="D237" s="10">
        <f t="shared" si="8"/>
        <v>912</v>
      </c>
      <c r="E237" s="7"/>
      <c r="F237" s="7"/>
      <c r="G237" s="7"/>
    </row>
    <row r="238" spans="4:7" x14ac:dyDescent="0.3">
      <c r="D238" s="10">
        <f t="shared" si="8"/>
        <v>896</v>
      </c>
      <c r="E238" s="7"/>
      <c r="F238" s="7"/>
      <c r="G238" s="7"/>
    </row>
    <row r="239" spans="4:7" x14ac:dyDescent="0.3">
      <c r="D239" s="10">
        <f t="shared" si="8"/>
        <v>880</v>
      </c>
      <c r="E239" s="7"/>
      <c r="F239" s="7"/>
      <c r="G239" s="7"/>
    </row>
    <row r="240" spans="4:7" x14ac:dyDescent="0.3">
      <c r="D240" s="10">
        <f t="shared" si="8"/>
        <v>864</v>
      </c>
      <c r="E240" s="7"/>
      <c r="F240" s="7"/>
      <c r="G240" s="7"/>
    </row>
    <row r="241" spans="4:7" x14ac:dyDescent="0.3">
      <c r="D241" s="10">
        <f t="shared" si="8"/>
        <v>848</v>
      </c>
      <c r="E241" s="7"/>
      <c r="F241" s="7"/>
      <c r="G241" s="7"/>
    </row>
    <row r="242" spans="4:7" x14ac:dyDescent="0.3">
      <c r="D242" s="10">
        <f t="shared" si="8"/>
        <v>832</v>
      </c>
      <c r="E242" s="7"/>
      <c r="F242" s="7"/>
      <c r="G242" s="7"/>
    </row>
    <row r="243" spans="4:7" x14ac:dyDescent="0.3">
      <c r="D243" s="10">
        <f t="shared" si="8"/>
        <v>816</v>
      </c>
      <c r="E243" s="7"/>
      <c r="F243" s="7"/>
      <c r="G243" s="7"/>
    </row>
    <row r="244" spans="4:7" x14ac:dyDescent="0.3">
      <c r="D244" s="10">
        <f t="shared" si="8"/>
        <v>800</v>
      </c>
      <c r="E244" s="7"/>
      <c r="F244" s="7"/>
      <c r="G244" s="7"/>
    </row>
    <row r="245" spans="4:7" x14ac:dyDescent="0.3">
      <c r="D245" s="10">
        <f t="shared" si="8"/>
        <v>784</v>
      </c>
      <c r="E245" s="7"/>
      <c r="F245" s="7"/>
      <c r="G245" s="7"/>
    </row>
    <row r="246" spans="4:7" x14ac:dyDescent="0.3">
      <c r="D246" s="10">
        <f t="shared" si="8"/>
        <v>768</v>
      </c>
      <c r="E246" s="7"/>
      <c r="F246" s="7"/>
      <c r="G246" s="7"/>
    </row>
    <row r="247" spans="4:7" x14ac:dyDescent="0.3">
      <c r="D247" s="10">
        <f t="shared" si="8"/>
        <v>752</v>
      </c>
      <c r="E247" s="7"/>
      <c r="F247" s="7"/>
      <c r="G247" s="7"/>
    </row>
    <row r="248" spans="4:7" x14ac:dyDescent="0.3">
      <c r="D248" s="10">
        <f t="shared" si="8"/>
        <v>736</v>
      </c>
      <c r="E248" s="7"/>
      <c r="F248" s="7"/>
      <c r="G248" s="7"/>
    </row>
    <row r="249" spans="4:7" x14ac:dyDescent="0.3">
      <c r="D249" s="10">
        <f t="shared" si="8"/>
        <v>720</v>
      </c>
      <c r="E249" s="7"/>
      <c r="F249" s="7"/>
      <c r="G249" s="7"/>
    </row>
    <row r="250" spans="4:7" x14ac:dyDescent="0.3">
      <c r="D250" s="10">
        <f t="shared" si="8"/>
        <v>704</v>
      </c>
      <c r="E250" s="7"/>
      <c r="F250" s="7"/>
      <c r="G250" s="7"/>
    </row>
    <row r="251" spans="4:7" x14ac:dyDescent="0.3">
      <c r="D251" s="10">
        <f t="shared" si="8"/>
        <v>688</v>
      </c>
      <c r="E251" s="7"/>
      <c r="F251" s="7"/>
      <c r="G251" s="7"/>
    </row>
    <row r="252" spans="4:7" x14ac:dyDescent="0.3">
      <c r="D252" s="10">
        <f t="shared" si="8"/>
        <v>672</v>
      </c>
      <c r="E252" s="7"/>
      <c r="F252" s="7"/>
      <c r="G252" s="7"/>
    </row>
    <row r="253" spans="4:7" x14ac:dyDescent="0.3">
      <c r="D253" s="10">
        <f t="shared" si="8"/>
        <v>656</v>
      </c>
      <c r="E253" s="7"/>
      <c r="F253" s="7"/>
      <c r="G253" s="7"/>
    </row>
    <row r="254" spans="4:7" x14ac:dyDescent="0.3">
      <c r="D254" s="10">
        <f t="shared" si="8"/>
        <v>640</v>
      </c>
      <c r="E254" s="7"/>
      <c r="F254" s="7"/>
      <c r="G254" s="7"/>
    </row>
    <row r="255" spans="4:7" x14ac:dyDescent="0.3">
      <c r="D255" s="10">
        <f t="shared" si="8"/>
        <v>624</v>
      </c>
      <c r="E255" s="7"/>
      <c r="F255" s="7"/>
      <c r="G255" s="7"/>
    </row>
    <row r="256" spans="4:7" x14ac:dyDescent="0.3">
      <c r="D256" s="10">
        <f t="shared" si="8"/>
        <v>608</v>
      </c>
      <c r="E256" s="7"/>
      <c r="F256" s="7"/>
      <c r="G256" s="7"/>
    </row>
    <row r="257" spans="4:7" x14ac:dyDescent="0.3">
      <c r="D257" s="10">
        <f t="shared" si="8"/>
        <v>592</v>
      </c>
      <c r="E257" s="7"/>
      <c r="F257" s="7"/>
      <c r="G257" s="7"/>
    </row>
    <row r="258" spans="4:7" x14ac:dyDescent="0.3">
      <c r="D258" s="10">
        <f t="shared" si="8"/>
        <v>576</v>
      </c>
      <c r="E258" s="7"/>
      <c r="F258" s="7"/>
      <c r="G258" s="7"/>
    </row>
    <row r="259" spans="4:7" x14ac:dyDescent="0.3">
      <c r="D259" s="10">
        <f t="shared" si="8"/>
        <v>560</v>
      </c>
      <c r="E259" s="7"/>
      <c r="F259" s="7"/>
      <c r="G259" s="7"/>
    </row>
    <row r="260" spans="4:7" x14ac:dyDescent="0.3">
      <c r="D260" s="10">
        <f t="shared" si="8"/>
        <v>544</v>
      </c>
      <c r="E260" s="7"/>
      <c r="F260" s="7"/>
      <c r="G260" s="7"/>
    </row>
    <row r="261" spans="4:7" x14ac:dyDescent="0.3">
      <c r="D261" s="10">
        <f t="shared" si="8"/>
        <v>528</v>
      </c>
      <c r="E261" s="7"/>
      <c r="F261" s="7"/>
      <c r="G261" s="7"/>
    </row>
    <row r="262" spans="4:7" x14ac:dyDescent="0.3">
      <c r="D262" s="10">
        <f t="shared" si="8"/>
        <v>512</v>
      </c>
      <c r="E262" s="7"/>
      <c r="F262" s="7"/>
      <c r="G262" s="7"/>
    </row>
    <row r="263" spans="4:7" x14ac:dyDescent="0.3">
      <c r="D263" s="10">
        <f t="shared" si="8"/>
        <v>496</v>
      </c>
      <c r="E263" s="7"/>
      <c r="F263" s="7"/>
      <c r="G263" s="7"/>
    </row>
    <row r="264" spans="4:7" x14ac:dyDescent="0.3">
      <c r="D264" s="10">
        <f t="shared" si="8"/>
        <v>480</v>
      </c>
      <c r="E264" s="7"/>
      <c r="F264" s="7"/>
      <c r="G264" s="7"/>
    </row>
    <row r="265" spans="4:7" x14ac:dyDescent="0.3">
      <c r="D265" s="10">
        <f t="shared" si="8"/>
        <v>464</v>
      </c>
      <c r="E265" s="7"/>
      <c r="F265" s="7"/>
      <c r="G265" s="7"/>
    </row>
    <row r="266" spans="4:7" x14ac:dyDescent="0.3">
      <c r="D266" s="10">
        <f t="shared" si="8"/>
        <v>448</v>
      </c>
      <c r="E266" s="7"/>
      <c r="F266" s="7"/>
      <c r="G266" s="7"/>
    </row>
    <row r="267" spans="4:7" x14ac:dyDescent="0.3">
      <c r="D267" s="10">
        <f t="shared" si="8"/>
        <v>432</v>
      </c>
      <c r="E267" s="7"/>
      <c r="F267" s="7"/>
      <c r="G267" s="7"/>
    </row>
    <row r="268" spans="4:7" x14ac:dyDescent="0.3">
      <c r="D268" s="10">
        <f t="shared" si="8"/>
        <v>416</v>
      </c>
      <c r="E268" s="7"/>
      <c r="F268" s="7"/>
      <c r="G268" s="7"/>
    </row>
    <row r="269" spans="4:7" x14ac:dyDescent="0.3">
      <c r="D269" s="10">
        <f t="shared" si="8"/>
        <v>400</v>
      </c>
      <c r="E269" s="7"/>
      <c r="F269" s="7"/>
      <c r="G269" s="7"/>
    </row>
    <row r="270" spans="4:7" x14ac:dyDescent="0.3">
      <c r="D270" s="10">
        <f t="shared" si="8"/>
        <v>384</v>
      </c>
      <c r="E270" s="7"/>
      <c r="F270" s="7"/>
      <c r="G270" s="7"/>
    </row>
    <row r="271" spans="4:7" x14ac:dyDescent="0.3">
      <c r="D271" s="10">
        <f t="shared" si="8"/>
        <v>368</v>
      </c>
      <c r="E271" s="7"/>
      <c r="F271" s="7"/>
      <c r="G271" s="7"/>
    </row>
    <row r="272" spans="4:7" x14ac:dyDescent="0.3">
      <c r="D272" s="10">
        <f t="shared" si="8"/>
        <v>352</v>
      </c>
      <c r="E272" s="7"/>
      <c r="F272" s="7"/>
      <c r="G272" s="7"/>
    </row>
    <row r="273" spans="4:7" x14ac:dyDescent="0.3">
      <c r="D273" s="10">
        <f t="shared" si="8"/>
        <v>336</v>
      </c>
      <c r="E273" s="7"/>
      <c r="F273" s="7"/>
      <c r="G273" s="7"/>
    </row>
    <row r="274" spans="4:7" x14ac:dyDescent="0.3">
      <c r="D274" s="10">
        <f t="shared" si="8"/>
        <v>320</v>
      </c>
      <c r="E274" s="7"/>
      <c r="F274" s="7"/>
      <c r="G274" s="7"/>
    </row>
    <row r="275" spans="4:7" x14ac:dyDescent="0.3">
      <c r="D275" s="10">
        <f t="shared" si="8"/>
        <v>304</v>
      </c>
      <c r="E275" s="7"/>
      <c r="F275" s="7"/>
      <c r="G275" s="7"/>
    </row>
    <row r="276" spans="4:7" x14ac:dyDescent="0.3">
      <c r="D276" s="10">
        <f t="shared" si="8"/>
        <v>288</v>
      </c>
      <c r="E276" s="7"/>
      <c r="F276" s="7"/>
      <c r="G276" s="7"/>
    </row>
    <row r="277" spans="4:7" x14ac:dyDescent="0.3">
      <c r="D277" s="10">
        <f t="shared" si="8"/>
        <v>272</v>
      </c>
      <c r="E277" s="7"/>
      <c r="F277" s="7"/>
      <c r="G277" s="7"/>
    </row>
    <row r="278" spans="4:7" x14ac:dyDescent="0.3">
      <c r="D278" s="10">
        <f t="shared" si="8"/>
        <v>256</v>
      </c>
      <c r="E278" s="7"/>
      <c r="F278" s="7"/>
      <c r="G278" s="7"/>
    </row>
    <row r="279" spans="4:7" x14ac:dyDescent="0.3">
      <c r="D279" s="10">
        <f t="shared" si="8"/>
        <v>240</v>
      </c>
      <c r="E279" s="7"/>
      <c r="F279" s="7"/>
      <c r="G279" s="7"/>
    </row>
    <row r="280" spans="4:7" x14ac:dyDescent="0.3">
      <c r="D280" s="10">
        <f t="shared" si="8"/>
        <v>224</v>
      </c>
      <c r="E280" s="7"/>
      <c r="F280" s="7"/>
      <c r="G280" s="7"/>
    </row>
    <row r="281" spans="4:7" x14ac:dyDescent="0.3">
      <c r="D281" s="10">
        <f t="shared" si="8"/>
        <v>208</v>
      </c>
      <c r="E281" s="7"/>
      <c r="F281" s="7"/>
      <c r="G281" s="7"/>
    </row>
    <row r="282" spans="4:7" x14ac:dyDescent="0.3">
      <c r="D282" s="10">
        <f t="shared" si="8"/>
        <v>192</v>
      </c>
      <c r="E282" s="7"/>
      <c r="F282" s="7"/>
      <c r="G282" s="7"/>
    </row>
    <row r="283" spans="4:7" x14ac:dyDescent="0.3">
      <c r="D283" s="10">
        <f t="shared" si="8"/>
        <v>176</v>
      </c>
      <c r="E283" s="7"/>
      <c r="F283" s="7"/>
      <c r="G283" s="7"/>
    </row>
    <row r="284" spans="4:7" x14ac:dyDescent="0.3">
      <c r="D284" s="10">
        <f t="shared" si="8"/>
        <v>160</v>
      </c>
      <c r="E284" s="7"/>
      <c r="F284" s="7"/>
      <c r="G284" s="7"/>
    </row>
    <row r="285" spans="4:7" x14ac:dyDescent="0.3">
      <c r="D285" s="10">
        <f t="shared" si="8"/>
        <v>144</v>
      </c>
      <c r="E285" s="7"/>
      <c r="F285" s="7"/>
      <c r="G285" s="7"/>
    </row>
    <row r="286" spans="4:7" x14ac:dyDescent="0.3">
      <c r="D286" s="10">
        <f t="shared" si="8"/>
        <v>128</v>
      </c>
      <c r="E286" s="7"/>
      <c r="F286" s="7"/>
      <c r="G286" s="7"/>
    </row>
    <row r="287" spans="4:7" x14ac:dyDescent="0.3">
      <c r="D287" s="10">
        <f t="shared" si="8"/>
        <v>112</v>
      </c>
      <c r="E287" s="7"/>
      <c r="F287" s="7"/>
      <c r="G287" s="7"/>
    </row>
    <row r="288" spans="4:7" x14ac:dyDescent="0.3">
      <c r="D288" s="10">
        <f t="shared" si="8"/>
        <v>96</v>
      </c>
      <c r="E288" s="7"/>
      <c r="F288" s="7"/>
      <c r="G288" s="7"/>
    </row>
    <row r="289" spans="4:7" x14ac:dyDescent="0.3">
      <c r="D289" s="20"/>
      <c r="E289" s="22"/>
      <c r="F289" s="22"/>
      <c r="G289" s="22"/>
    </row>
    <row r="290" spans="4:7" x14ac:dyDescent="0.3">
      <c r="D290" s="20"/>
      <c r="E290" s="22"/>
      <c r="F290" s="22"/>
      <c r="G290" s="22"/>
    </row>
    <row r="291" spans="4:7" x14ac:dyDescent="0.3">
      <c r="D291" s="20"/>
      <c r="E291" s="22"/>
      <c r="F291" s="22"/>
      <c r="G291" s="22"/>
    </row>
    <row r="292" spans="4:7" x14ac:dyDescent="0.3">
      <c r="D292" s="20"/>
      <c r="E292" s="22"/>
      <c r="F292" s="22"/>
      <c r="G292" s="22"/>
    </row>
    <row r="293" spans="4:7" x14ac:dyDescent="0.3">
      <c r="D293" s="20"/>
      <c r="E293" s="22"/>
      <c r="F293" s="22"/>
      <c r="G293" s="22"/>
    </row>
    <row r="294" spans="4:7" x14ac:dyDescent="0.3">
      <c r="D294" s="20"/>
      <c r="E294" s="22"/>
      <c r="F294" s="22"/>
      <c r="G294" s="22"/>
    </row>
    <row r="295" spans="4:7" x14ac:dyDescent="0.3">
      <c r="D295" s="20"/>
      <c r="E295" s="22"/>
      <c r="F295" s="22"/>
      <c r="G295" s="22"/>
    </row>
    <row r="296" spans="4:7" x14ac:dyDescent="0.3">
      <c r="D296" s="20"/>
      <c r="E296" s="22"/>
      <c r="F296" s="22"/>
      <c r="G296" s="22"/>
    </row>
    <row r="297" spans="4:7" x14ac:dyDescent="0.3">
      <c r="D297" s="20"/>
      <c r="E297" s="22"/>
      <c r="F297" s="22"/>
      <c r="G297" s="22"/>
    </row>
    <row r="298" spans="4:7" x14ac:dyDescent="0.3">
      <c r="D298" s="20"/>
      <c r="E298" s="22"/>
      <c r="F298" s="22"/>
      <c r="G298" s="22"/>
    </row>
    <row r="299" spans="4:7" x14ac:dyDescent="0.3">
      <c r="D299" s="20"/>
      <c r="E299" s="22"/>
      <c r="F299" s="22"/>
      <c r="G299" s="22"/>
    </row>
    <row r="300" spans="4:7" x14ac:dyDescent="0.3">
      <c r="D300" s="20"/>
      <c r="E300" s="22"/>
      <c r="F300" s="22"/>
      <c r="G300" s="22"/>
    </row>
    <row r="301" spans="4:7" x14ac:dyDescent="0.3">
      <c r="D301" s="20"/>
      <c r="E301" s="22"/>
      <c r="F301" s="22"/>
      <c r="G301" s="22"/>
    </row>
    <row r="302" spans="4:7" x14ac:dyDescent="0.3">
      <c r="D302" s="20"/>
      <c r="E302" s="22"/>
      <c r="F302" s="22"/>
      <c r="G302" s="22"/>
    </row>
    <row r="303" spans="4:7" x14ac:dyDescent="0.3">
      <c r="D303" s="20"/>
      <c r="E303" s="22"/>
      <c r="F303" s="22"/>
      <c r="G303" s="22"/>
    </row>
    <row r="304" spans="4:7" x14ac:dyDescent="0.3">
      <c r="D304" s="20"/>
      <c r="E304" s="22"/>
      <c r="F304" s="22"/>
      <c r="G304" s="22"/>
    </row>
    <row r="305" spans="4:7" x14ac:dyDescent="0.3">
      <c r="D305" s="20"/>
      <c r="E305" s="22"/>
      <c r="F305" s="22"/>
      <c r="G305" s="22"/>
    </row>
    <row r="306" spans="4:7" x14ac:dyDescent="0.3">
      <c r="D306" s="20"/>
      <c r="E306" s="22"/>
      <c r="F306" s="22"/>
      <c r="G306" s="22"/>
    </row>
    <row r="307" spans="4:7" x14ac:dyDescent="0.3">
      <c r="D307" s="20"/>
      <c r="E307" s="22"/>
      <c r="F307" s="22"/>
      <c r="G307" s="22"/>
    </row>
    <row r="308" spans="4:7" x14ac:dyDescent="0.3">
      <c r="D308" s="20"/>
      <c r="E308" s="22"/>
      <c r="F308" s="22"/>
      <c r="G308" s="22"/>
    </row>
    <row r="309" spans="4:7" x14ac:dyDescent="0.3">
      <c r="D309" s="20"/>
      <c r="E309" s="22"/>
      <c r="F309" s="22"/>
      <c r="G309" s="22"/>
    </row>
    <row r="310" spans="4:7" x14ac:dyDescent="0.3">
      <c r="D310" s="20"/>
      <c r="E310" s="22"/>
      <c r="F310" s="22"/>
      <c r="G310" s="22"/>
    </row>
    <row r="311" spans="4:7" x14ac:dyDescent="0.3">
      <c r="D311" s="20"/>
      <c r="E311" s="22"/>
      <c r="F311" s="22"/>
      <c r="G311" s="22"/>
    </row>
    <row r="312" spans="4:7" x14ac:dyDescent="0.3">
      <c r="D312" s="20"/>
      <c r="E312" s="22"/>
      <c r="F312" s="22"/>
      <c r="G312" s="22"/>
    </row>
    <row r="313" spans="4:7" x14ac:dyDescent="0.3">
      <c r="D313" s="20"/>
      <c r="E313" s="22"/>
      <c r="F313" s="22"/>
      <c r="G313" s="22"/>
    </row>
    <row r="314" spans="4:7" x14ac:dyDescent="0.3">
      <c r="D314" s="20"/>
      <c r="E314" s="22"/>
      <c r="F314" s="22"/>
      <c r="G314" s="22"/>
    </row>
    <row r="315" spans="4:7" x14ac:dyDescent="0.3">
      <c r="D315" s="20"/>
      <c r="E315" s="22"/>
      <c r="F315" s="22"/>
      <c r="G315" s="22"/>
    </row>
    <row r="316" spans="4:7" x14ac:dyDescent="0.3">
      <c r="D316" s="20"/>
      <c r="E316" s="22"/>
      <c r="F316" s="22"/>
      <c r="G316" s="22"/>
    </row>
    <row r="317" spans="4:7" x14ac:dyDescent="0.3">
      <c r="D317" s="20"/>
      <c r="E317" s="22"/>
      <c r="F317" s="22"/>
      <c r="G317" s="22"/>
    </row>
    <row r="318" spans="4:7" x14ac:dyDescent="0.3">
      <c r="D318" s="20"/>
      <c r="E318" s="22"/>
      <c r="F318" s="22"/>
      <c r="G318" s="22"/>
    </row>
    <row r="319" spans="4:7" x14ac:dyDescent="0.3">
      <c r="D319" s="20"/>
      <c r="E319" s="22"/>
      <c r="F319" s="22"/>
      <c r="G319" s="22"/>
    </row>
    <row r="320" spans="4:7" x14ac:dyDescent="0.3">
      <c r="D320" s="20"/>
      <c r="E320" s="22"/>
      <c r="F320" s="22"/>
      <c r="G320" s="22"/>
    </row>
    <row r="321" spans="4:7" x14ac:dyDescent="0.3">
      <c r="D321" s="20"/>
      <c r="E321" s="22"/>
      <c r="F321" s="22"/>
      <c r="G321" s="22"/>
    </row>
    <row r="322" spans="4:7" x14ac:dyDescent="0.3">
      <c r="D322" s="20"/>
      <c r="E322" s="22"/>
      <c r="F322" s="22"/>
      <c r="G322" s="22"/>
    </row>
    <row r="323" spans="4:7" x14ac:dyDescent="0.3">
      <c r="D323" s="20"/>
      <c r="E323" s="22"/>
      <c r="F323" s="22"/>
      <c r="G323" s="22"/>
    </row>
    <row r="324" spans="4:7" x14ac:dyDescent="0.3">
      <c r="D324" s="20"/>
      <c r="E324" s="22"/>
      <c r="F324" s="22"/>
      <c r="G324" s="22"/>
    </row>
    <row r="325" spans="4:7" x14ac:dyDescent="0.3">
      <c r="D325" s="20"/>
      <c r="E325" s="22"/>
      <c r="F325" s="22"/>
      <c r="G325" s="22"/>
    </row>
    <row r="326" spans="4:7" x14ac:dyDescent="0.3">
      <c r="D326" s="20"/>
      <c r="E326" s="22"/>
      <c r="F326" s="22"/>
      <c r="G326" s="22"/>
    </row>
    <row r="327" spans="4:7" x14ac:dyDescent="0.3">
      <c r="D327" s="20"/>
      <c r="E327" s="22"/>
      <c r="F327" s="22"/>
      <c r="G327" s="22"/>
    </row>
    <row r="328" spans="4:7" x14ac:dyDescent="0.3">
      <c r="D328" s="20"/>
      <c r="E328" s="22"/>
      <c r="F328" s="22"/>
      <c r="G328" s="22"/>
    </row>
    <row r="329" spans="4:7" x14ac:dyDescent="0.3">
      <c r="D329" s="20"/>
      <c r="E329" s="22"/>
      <c r="F329" s="22"/>
      <c r="G329" s="22"/>
    </row>
    <row r="330" spans="4:7" x14ac:dyDescent="0.3">
      <c r="D330" s="20"/>
      <c r="E330" s="22"/>
      <c r="F330" s="22"/>
      <c r="G330" s="22"/>
    </row>
    <row r="331" spans="4:7" x14ac:dyDescent="0.3">
      <c r="D331" s="20"/>
      <c r="E331" s="22"/>
      <c r="F331" s="22"/>
      <c r="G331" s="22"/>
    </row>
    <row r="332" spans="4:7" x14ac:dyDescent="0.3">
      <c r="D332" s="20"/>
      <c r="E332" s="22"/>
      <c r="F332" s="22"/>
      <c r="G332" s="22"/>
    </row>
    <row r="333" spans="4:7" x14ac:dyDescent="0.3">
      <c r="D333" s="20"/>
      <c r="E333" s="22"/>
      <c r="F333" s="22"/>
      <c r="G333" s="22"/>
    </row>
    <row r="334" spans="4:7" x14ac:dyDescent="0.3">
      <c r="D334" s="20"/>
      <c r="E334" s="22"/>
      <c r="F334" s="22"/>
      <c r="G334" s="22"/>
    </row>
    <row r="335" spans="4:7" x14ac:dyDescent="0.3">
      <c r="D335" s="20"/>
      <c r="E335" s="22"/>
      <c r="F335" s="22"/>
      <c r="G335" s="22"/>
    </row>
    <row r="336" spans="4:7" x14ac:dyDescent="0.3">
      <c r="D336" s="20"/>
      <c r="E336" s="22"/>
      <c r="F336" s="22"/>
      <c r="G336" s="22"/>
    </row>
    <row r="337" spans="4:7" x14ac:dyDescent="0.3">
      <c r="D337" s="20"/>
      <c r="E337" s="22"/>
      <c r="F337" s="22"/>
      <c r="G337" s="22"/>
    </row>
    <row r="338" spans="4:7" x14ac:dyDescent="0.3">
      <c r="D338" s="20"/>
      <c r="E338" s="22"/>
      <c r="F338" s="22"/>
      <c r="G338" s="22"/>
    </row>
    <row r="339" spans="4:7" x14ac:dyDescent="0.3">
      <c r="D339" s="20"/>
      <c r="E339" s="22"/>
      <c r="F339" s="22"/>
      <c r="G339" s="22"/>
    </row>
    <row r="340" spans="4:7" x14ac:dyDescent="0.3">
      <c r="D340" s="20"/>
      <c r="E340" s="22"/>
      <c r="F340" s="22"/>
      <c r="G340" s="22"/>
    </row>
    <row r="341" spans="4:7" x14ac:dyDescent="0.3">
      <c r="D341" s="20"/>
      <c r="E341" s="22"/>
      <c r="F341" s="22"/>
      <c r="G341" s="22"/>
    </row>
    <row r="342" spans="4:7" x14ac:dyDescent="0.3">
      <c r="D342" s="20"/>
      <c r="E342" s="22"/>
      <c r="F342" s="22"/>
      <c r="G342" s="22"/>
    </row>
    <row r="343" spans="4:7" x14ac:dyDescent="0.3">
      <c r="D343" s="20"/>
      <c r="E343" s="22"/>
      <c r="F343" s="22"/>
      <c r="G343" s="22"/>
    </row>
    <row r="344" spans="4:7" x14ac:dyDescent="0.3">
      <c r="D344" s="20"/>
      <c r="E344" s="22"/>
      <c r="F344" s="22"/>
      <c r="G344" s="22"/>
    </row>
    <row r="345" spans="4:7" x14ac:dyDescent="0.3">
      <c r="D345" s="20"/>
      <c r="E345" s="22"/>
      <c r="F345" s="22"/>
      <c r="G345" s="22"/>
    </row>
    <row r="346" spans="4:7" x14ac:dyDescent="0.3">
      <c r="D346" s="20"/>
      <c r="E346" s="22"/>
      <c r="F346" s="22"/>
      <c r="G346" s="22"/>
    </row>
    <row r="347" spans="4:7" x14ac:dyDescent="0.3">
      <c r="D347" s="20"/>
      <c r="E347" s="22"/>
      <c r="F347" s="22"/>
      <c r="G347" s="22"/>
    </row>
    <row r="348" spans="4:7" x14ac:dyDescent="0.3">
      <c r="D348" s="20"/>
      <c r="E348" s="22"/>
      <c r="F348" s="22"/>
      <c r="G348" s="22"/>
    </row>
    <row r="349" spans="4:7" x14ac:dyDescent="0.3">
      <c r="D349" s="20"/>
      <c r="E349" s="22"/>
      <c r="F349" s="22"/>
      <c r="G349" s="22"/>
    </row>
    <row r="350" spans="4:7" x14ac:dyDescent="0.3">
      <c r="D350" s="20"/>
      <c r="E350" s="22"/>
      <c r="F350" s="22"/>
      <c r="G350" s="22"/>
    </row>
    <row r="351" spans="4:7" x14ac:dyDescent="0.3">
      <c r="D351" s="20"/>
      <c r="E351" s="22"/>
      <c r="F351" s="22"/>
      <c r="G351" s="22"/>
    </row>
    <row r="352" spans="4:7" x14ac:dyDescent="0.3">
      <c r="D352" s="20"/>
      <c r="E352" s="22"/>
      <c r="F352" s="22"/>
      <c r="G352" s="22"/>
    </row>
    <row r="353" spans="4:7" x14ac:dyDescent="0.3">
      <c r="D353" s="20"/>
      <c r="E353" s="22"/>
      <c r="F353" s="22"/>
      <c r="G353" s="22"/>
    </row>
    <row r="354" spans="4:7" x14ac:dyDescent="0.3">
      <c r="D354" s="20"/>
      <c r="E354" s="22"/>
      <c r="F354" s="22"/>
      <c r="G354" s="22"/>
    </row>
    <row r="355" spans="4:7" x14ac:dyDescent="0.3">
      <c r="D355" s="20"/>
      <c r="E355" s="22"/>
      <c r="F355" s="22"/>
      <c r="G355" s="22"/>
    </row>
    <row r="356" spans="4:7" x14ac:dyDescent="0.3">
      <c r="D356" s="20"/>
      <c r="E356" s="22"/>
      <c r="F356" s="22"/>
      <c r="G356" s="22"/>
    </row>
    <row r="357" spans="4:7" x14ac:dyDescent="0.3">
      <c r="D357" s="20"/>
      <c r="E357" s="22"/>
      <c r="F357" s="22"/>
      <c r="G357" s="22"/>
    </row>
    <row r="358" spans="4:7" x14ac:dyDescent="0.3">
      <c r="D358" s="20"/>
      <c r="E358" s="22"/>
      <c r="F358" s="22"/>
      <c r="G358" s="22"/>
    </row>
    <row r="359" spans="4:7" x14ac:dyDescent="0.3">
      <c r="D359" s="20"/>
      <c r="E359" s="22"/>
      <c r="F359" s="22"/>
      <c r="G359" s="22"/>
    </row>
    <row r="360" spans="4:7" x14ac:dyDescent="0.3">
      <c r="D360" s="20"/>
      <c r="E360" s="22"/>
      <c r="F360" s="22"/>
      <c r="G360" s="22"/>
    </row>
    <row r="361" spans="4:7" x14ac:dyDescent="0.3">
      <c r="D361" s="20"/>
      <c r="E361" s="22"/>
      <c r="F361" s="22"/>
      <c r="G361" s="22"/>
    </row>
    <row r="362" spans="4:7" x14ac:dyDescent="0.3">
      <c r="D362" s="20"/>
      <c r="E362" s="22"/>
      <c r="F362" s="22"/>
      <c r="G362" s="22"/>
    </row>
    <row r="363" spans="4:7" x14ac:dyDescent="0.3">
      <c r="D363" s="20"/>
      <c r="E363" s="22"/>
      <c r="F363" s="22"/>
      <c r="G363" s="22"/>
    </row>
    <row r="364" spans="4:7" x14ac:dyDescent="0.3">
      <c r="D364" s="20"/>
      <c r="E364" s="22"/>
      <c r="F364" s="22"/>
      <c r="G364" s="22"/>
    </row>
    <row r="365" spans="4:7" x14ac:dyDescent="0.3">
      <c r="D365" s="20"/>
      <c r="E365" s="22"/>
      <c r="F365" s="22"/>
      <c r="G365" s="22"/>
    </row>
    <row r="366" spans="4:7" x14ac:dyDescent="0.3">
      <c r="D366" s="20"/>
      <c r="E366" s="22"/>
      <c r="F366" s="22"/>
      <c r="G366" s="22"/>
    </row>
    <row r="367" spans="4:7" x14ac:dyDescent="0.3">
      <c r="D367" s="20"/>
      <c r="E367" s="22"/>
      <c r="F367" s="22"/>
      <c r="G367" s="22"/>
    </row>
    <row r="368" spans="4:7" x14ac:dyDescent="0.3">
      <c r="D368" s="20"/>
      <c r="E368" s="22"/>
      <c r="F368" s="22"/>
      <c r="G368" s="22"/>
    </row>
    <row r="369" spans="4:7" x14ac:dyDescent="0.3">
      <c r="D369" s="20"/>
      <c r="E369" s="22"/>
      <c r="F369" s="22"/>
      <c r="G369" s="22"/>
    </row>
    <row r="370" spans="4:7" x14ac:dyDescent="0.3">
      <c r="D370" s="20"/>
      <c r="E370" s="22"/>
      <c r="F370" s="22"/>
      <c r="G370" s="22"/>
    </row>
    <row r="371" spans="4:7" x14ac:dyDescent="0.3">
      <c r="D371" s="20"/>
      <c r="E371" s="22"/>
      <c r="F371" s="22"/>
      <c r="G371" s="22"/>
    </row>
    <row r="372" spans="4:7" x14ac:dyDescent="0.3">
      <c r="D372" s="20"/>
      <c r="E372" s="22"/>
      <c r="F372" s="22"/>
      <c r="G372" s="22"/>
    </row>
    <row r="373" spans="4:7" x14ac:dyDescent="0.3">
      <c r="D373" s="20"/>
      <c r="E373" s="22"/>
      <c r="F373" s="22"/>
      <c r="G373" s="22"/>
    </row>
    <row r="374" spans="4:7" x14ac:dyDescent="0.3">
      <c r="D374" s="20"/>
      <c r="E374" s="22"/>
      <c r="F374" s="22"/>
      <c r="G374" s="22"/>
    </row>
    <row r="375" spans="4:7" x14ac:dyDescent="0.3">
      <c r="D375" s="20"/>
      <c r="E375" s="22"/>
      <c r="F375" s="22"/>
      <c r="G375" s="22"/>
    </row>
    <row r="376" spans="4:7" x14ac:dyDescent="0.3">
      <c r="D376" s="20"/>
      <c r="E376" s="22"/>
      <c r="F376" s="22"/>
      <c r="G376" s="22"/>
    </row>
    <row r="377" spans="4:7" x14ac:dyDescent="0.3">
      <c r="D377" s="20"/>
      <c r="E377" s="22"/>
      <c r="F377" s="22"/>
      <c r="G377" s="22"/>
    </row>
    <row r="378" spans="4:7" x14ac:dyDescent="0.3">
      <c r="D378" s="20"/>
      <c r="E378" s="22"/>
      <c r="F378" s="22"/>
      <c r="G378" s="22"/>
    </row>
    <row r="379" spans="4:7" x14ac:dyDescent="0.3">
      <c r="D379" s="20"/>
      <c r="E379" s="22"/>
      <c r="F379" s="22"/>
      <c r="G379" s="22"/>
    </row>
    <row r="380" spans="4:7" x14ac:dyDescent="0.3">
      <c r="D380" s="20"/>
      <c r="E380" s="22"/>
      <c r="F380" s="22"/>
      <c r="G380" s="22"/>
    </row>
    <row r="381" spans="4:7" x14ac:dyDescent="0.3">
      <c r="D381" s="20"/>
      <c r="E381" s="22"/>
      <c r="F381" s="22"/>
      <c r="G381" s="22"/>
    </row>
    <row r="382" spans="4:7" x14ac:dyDescent="0.3">
      <c r="D382" s="20"/>
      <c r="E382" s="22"/>
      <c r="F382" s="22"/>
      <c r="G382" s="22"/>
    </row>
    <row r="383" spans="4:7" x14ac:dyDescent="0.3">
      <c r="D383" s="20"/>
      <c r="E383" s="22"/>
      <c r="F383" s="22"/>
      <c r="G383" s="22"/>
    </row>
    <row r="384" spans="4:7" x14ac:dyDescent="0.3">
      <c r="D384" s="20"/>
      <c r="E384" s="22"/>
      <c r="F384" s="22"/>
      <c r="G384" s="22"/>
    </row>
    <row r="385" spans="4:7" x14ac:dyDescent="0.3">
      <c r="D385" s="20"/>
      <c r="E385" s="22"/>
      <c r="F385" s="22"/>
      <c r="G385" s="22"/>
    </row>
    <row r="386" spans="4:7" x14ac:dyDescent="0.3">
      <c r="D386" s="20"/>
      <c r="E386" s="22"/>
      <c r="F386" s="22"/>
      <c r="G386" s="22"/>
    </row>
    <row r="387" spans="4:7" x14ac:dyDescent="0.3">
      <c r="D387" s="20"/>
      <c r="E387" s="22"/>
      <c r="F387" s="22"/>
      <c r="G387" s="22"/>
    </row>
    <row r="388" spans="4:7" x14ac:dyDescent="0.3">
      <c r="D388" s="20"/>
      <c r="E388" s="22"/>
      <c r="F388" s="22"/>
      <c r="G388" s="22"/>
    </row>
    <row r="389" spans="4:7" x14ac:dyDescent="0.3">
      <c r="D389" s="20"/>
      <c r="E389" s="22"/>
      <c r="F389" s="22"/>
      <c r="G389" s="22"/>
    </row>
    <row r="390" spans="4:7" x14ac:dyDescent="0.3">
      <c r="D390" s="20"/>
      <c r="E390" s="22"/>
      <c r="F390" s="22"/>
      <c r="G390" s="22"/>
    </row>
    <row r="391" spans="4:7" x14ac:dyDescent="0.3">
      <c r="D391" s="20"/>
      <c r="E391" s="22"/>
      <c r="F391" s="22"/>
      <c r="G391" s="22"/>
    </row>
    <row r="392" spans="4:7" x14ac:dyDescent="0.3">
      <c r="D392" s="20"/>
      <c r="E392" s="22"/>
      <c r="F392" s="22"/>
      <c r="G392" s="22"/>
    </row>
    <row r="393" spans="4:7" x14ac:dyDescent="0.3">
      <c r="D393" s="20"/>
      <c r="E393" s="22"/>
      <c r="F393" s="22"/>
      <c r="G393" s="22"/>
    </row>
    <row r="394" spans="4:7" x14ac:dyDescent="0.3">
      <c r="D394" s="20"/>
      <c r="E394" s="22"/>
      <c r="F394" s="22"/>
      <c r="G394" s="22"/>
    </row>
    <row r="395" spans="4:7" x14ac:dyDescent="0.3">
      <c r="D395" s="20"/>
      <c r="E395" s="22"/>
      <c r="F395" s="22"/>
      <c r="G395" s="22"/>
    </row>
    <row r="396" spans="4:7" x14ac:dyDescent="0.3">
      <c r="D396" s="20"/>
      <c r="E396" s="22"/>
      <c r="F396" s="22"/>
      <c r="G396" s="22"/>
    </row>
    <row r="397" spans="4:7" x14ac:dyDescent="0.3">
      <c r="D397" s="20"/>
      <c r="E397" s="22"/>
      <c r="F397" s="22"/>
      <c r="G397" s="22"/>
    </row>
    <row r="398" spans="4:7" x14ac:dyDescent="0.3">
      <c r="D398" s="20"/>
      <c r="E398" s="22"/>
      <c r="F398" s="22"/>
      <c r="G398" s="22"/>
    </row>
    <row r="399" spans="4:7" x14ac:dyDescent="0.3">
      <c r="D399" s="20"/>
      <c r="E399" s="22"/>
      <c r="F399" s="22"/>
      <c r="G399" s="22"/>
    </row>
    <row r="400" spans="4:7" x14ac:dyDescent="0.3">
      <c r="D400" s="20"/>
      <c r="E400" s="22"/>
      <c r="F400" s="22"/>
      <c r="G400" s="22"/>
    </row>
    <row r="401" spans="4:7" x14ac:dyDescent="0.3">
      <c r="D401" s="20"/>
      <c r="E401" s="22"/>
      <c r="F401" s="22"/>
      <c r="G401" s="22"/>
    </row>
    <row r="402" spans="4:7" x14ac:dyDescent="0.3">
      <c r="D402" s="20"/>
      <c r="E402" s="22"/>
      <c r="F402" s="22"/>
      <c r="G402" s="22"/>
    </row>
    <row r="403" spans="4:7" x14ac:dyDescent="0.3">
      <c r="D403" s="20"/>
      <c r="E403" s="22"/>
      <c r="F403" s="22"/>
      <c r="G403" s="22"/>
    </row>
    <row r="404" spans="4:7" x14ac:dyDescent="0.3">
      <c r="D404" s="20"/>
      <c r="E404" s="22"/>
      <c r="F404" s="22"/>
      <c r="G404" s="22"/>
    </row>
    <row r="405" spans="4:7" x14ac:dyDescent="0.3">
      <c r="D405" s="20"/>
      <c r="E405" s="22"/>
      <c r="F405" s="22"/>
      <c r="G405" s="22"/>
    </row>
    <row r="406" spans="4:7" x14ac:dyDescent="0.3">
      <c r="D406" s="20"/>
      <c r="E406" s="22"/>
      <c r="F406" s="22"/>
      <c r="G406" s="22"/>
    </row>
    <row r="407" spans="4:7" x14ac:dyDescent="0.3">
      <c r="D407" s="20"/>
      <c r="E407" s="22"/>
      <c r="F407" s="22"/>
      <c r="G407" s="22"/>
    </row>
    <row r="408" spans="4:7" x14ac:dyDescent="0.3">
      <c r="D408" s="20"/>
      <c r="E408" s="22"/>
      <c r="F408" s="22"/>
      <c r="G408" s="22"/>
    </row>
    <row r="409" spans="4:7" x14ac:dyDescent="0.3">
      <c r="D409" s="20"/>
      <c r="E409" s="22"/>
      <c r="F409" s="22"/>
      <c r="G409" s="22"/>
    </row>
    <row r="410" spans="4:7" x14ac:dyDescent="0.3">
      <c r="D410" s="20"/>
      <c r="E410" s="22"/>
      <c r="F410" s="22"/>
      <c r="G410" s="22"/>
    </row>
    <row r="411" spans="4:7" x14ac:dyDescent="0.3">
      <c r="D411" s="20"/>
      <c r="E411" s="22"/>
      <c r="F411" s="22"/>
      <c r="G411" s="22"/>
    </row>
    <row r="412" spans="4:7" x14ac:dyDescent="0.3">
      <c r="D412" s="20"/>
      <c r="E412" s="22"/>
      <c r="F412" s="22"/>
      <c r="G412" s="22"/>
    </row>
    <row r="413" spans="4:7" x14ac:dyDescent="0.3">
      <c r="D413" s="20"/>
      <c r="E413" s="22"/>
      <c r="F413" s="22"/>
      <c r="G413" s="22"/>
    </row>
    <row r="414" spans="4:7" x14ac:dyDescent="0.3">
      <c r="D414" s="20"/>
      <c r="E414" s="22"/>
      <c r="F414" s="22"/>
      <c r="G414" s="22"/>
    </row>
    <row r="415" spans="4:7" x14ac:dyDescent="0.3">
      <c r="D415" s="20"/>
      <c r="E415" s="22"/>
      <c r="F415" s="22"/>
      <c r="G415" s="22"/>
    </row>
    <row r="416" spans="4:7" x14ac:dyDescent="0.3">
      <c r="D416" s="20"/>
      <c r="E416" s="22"/>
      <c r="F416" s="22"/>
      <c r="G416" s="22"/>
    </row>
    <row r="417" spans="4:7" x14ac:dyDescent="0.3">
      <c r="D417" s="20"/>
      <c r="E417" s="22"/>
      <c r="F417" s="22"/>
      <c r="G417" s="22"/>
    </row>
    <row r="418" spans="4:7" x14ac:dyDescent="0.3">
      <c r="D418" s="20"/>
      <c r="E418" s="22"/>
      <c r="F418" s="22"/>
      <c r="G418" s="22"/>
    </row>
    <row r="419" spans="4:7" x14ac:dyDescent="0.3">
      <c r="D419" s="20"/>
      <c r="E419" s="22"/>
      <c r="F419" s="22"/>
      <c r="G419" s="22"/>
    </row>
    <row r="420" spans="4:7" x14ac:dyDescent="0.3">
      <c r="D420" s="20"/>
      <c r="E420" s="22"/>
      <c r="F420" s="22"/>
      <c r="G420" s="22"/>
    </row>
    <row r="421" spans="4:7" x14ac:dyDescent="0.3">
      <c r="D421" s="20"/>
      <c r="E421" s="22"/>
      <c r="F421" s="22"/>
      <c r="G421" s="22"/>
    </row>
    <row r="422" spans="4:7" x14ac:dyDescent="0.3">
      <c r="D422" s="20"/>
      <c r="E422" s="22"/>
      <c r="F422" s="22"/>
      <c r="G422" s="22"/>
    </row>
    <row r="423" spans="4:7" x14ac:dyDescent="0.3">
      <c r="D423" s="20"/>
      <c r="E423" s="22"/>
      <c r="F423" s="22"/>
      <c r="G423" s="22"/>
    </row>
    <row r="424" spans="4:7" x14ac:dyDescent="0.3">
      <c r="D424" s="20"/>
      <c r="E424" s="22"/>
      <c r="F424" s="22"/>
      <c r="G424" s="22"/>
    </row>
    <row r="425" spans="4:7" x14ac:dyDescent="0.3">
      <c r="D425" s="20"/>
      <c r="E425" s="22"/>
      <c r="F425" s="22"/>
      <c r="G425" s="22"/>
    </row>
    <row r="426" spans="4:7" x14ac:dyDescent="0.3">
      <c r="D426" s="20"/>
      <c r="E426" s="22"/>
      <c r="F426" s="22"/>
      <c r="G426" s="22"/>
    </row>
    <row r="427" spans="4:7" x14ac:dyDescent="0.3">
      <c r="D427" s="20"/>
      <c r="E427" s="22"/>
      <c r="F427" s="22"/>
      <c r="G427" s="22"/>
    </row>
    <row r="428" spans="4:7" x14ac:dyDescent="0.3">
      <c r="D428" s="20"/>
      <c r="E428" s="22"/>
      <c r="F428" s="22"/>
      <c r="G428" s="22"/>
    </row>
    <row r="429" spans="4:7" x14ac:dyDescent="0.3">
      <c r="D429" s="20"/>
      <c r="E429" s="22"/>
      <c r="F429" s="22"/>
      <c r="G429" s="22"/>
    </row>
    <row r="430" spans="4:7" x14ac:dyDescent="0.3">
      <c r="D430" s="20"/>
      <c r="E430" s="22"/>
      <c r="F430" s="22"/>
      <c r="G430" s="22"/>
    </row>
    <row r="431" spans="4:7" x14ac:dyDescent="0.3">
      <c r="D431" s="20"/>
      <c r="E431" s="22"/>
      <c r="F431" s="22"/>
      <c r="G431" s="22"/>
    </row>
    <row r="432" spans="4:7" x14ac:dyDescent="0.3">
      <c r="D432" s="20"/>
      <c r="E432" s="22"/>
      <c r="F432" s="22"/>
      <c r="G432" s="22"/>
    </row>
    <row r="433" spans="4:7" x14ac:dyDescent="0.3">
      <c r="D433" s="20"/>
      <c r="E433" s="22"/>
      <c r="F433" s="22"/>
      <c r="G433" s="22"/>
    </row>
    <row r="434" spans="4:7" x14ac:dyDescent="0.3">
      <c r="D434" s="20"/>
      <c r="E434" s="22"/>
      <c r="F434" s="22"/>
      <c r="G434" s="22"/>
    </row>
    <row r="435" spans="4:7" x14ac:dyDescent="0.3">
      <c r="D435" s="20"/>
      <c r="E435" s="22"/>
      <c r="F435" s="22"/>
      <c r="G435" s="22"/>
    </row>
    <row r="436" spans="4:7" x14ac:dyDescent="0.3">
      <c r="D436" s="20"/>
      <c r="E436" s="22"/>
      <c r="F436" s="22"/>
      <c r="G436" s="22"/>
    </row>
    <row r="437" spans="4:7" x14ac:dyDescent="0.3">
      <c r="D437" s="20"/>
      <c r="E437" s="22"/>
      <c r="F437" s="22"/>
      <c r="G437" s="22"/>
    </row>
    <row r="438" spans="4:7" x14ac:dyDescent="0.3">
      <c r="D438" s="20"/>
      <c r="E438" s="22"/>
      <c r="F438" s="22"/>
      <c r="G438" s="22"/>
    </row>
    <row r="439" spans="4:7" x14ac:dyDescent="0.3">
      <c r="D439" s="20"/>
      <c r="E439" s="22"/>
      <c r="F439" s="22"/>
      <c r="G439" s="22"/>
    </row>
    <row r="440" spans="4:7" x14ac:dyDescent="0.3">
      <c r="D440" s="20"/>
      <c r="E440" s="22"/>
      <c r="F440" s="22"/>
      <c r="G440" s="22"/>
    </row>
    <row r="441" spans="4:7" x14ac:dyDescent="0.3">
      <c r="D441" s="20"/>
      <c r="E441" s="22"/>
      <c r="F441" s="22"/>
      <c r="G441" s="22"/>
    </row>
    <row r="442" spans="4:7" x14ac:dyDescent="0.3">
      <c r="D442" s="20"/>
      <c r="E442" s="22"/>
      <c r="F442" s="22"/>
      <c r="G442" s="22"/>
    </row>
    <row r="443" spans="4:7" x14ac:dyDescent="0.3">
      <c r="D443" s="20"/>
      <c r="E443" s="22"/>
      <c r="F443" s="22"/>
      <c r="G443" s="22"/>
    </row>
    <row r="444" spans="4:7" x14ac:dyDescent="0.3">
      <c r="D444" s="20"/>
      <c r="E444" s="22"/>
      <c r="F444" s="22"/>
      <c r="G444" s="22"/>
    </row>
    <row r="445" spans="4:7" x14ac:dyDescent="0.3">
      <c r="D445" s="20"/>
      <c r="E445" s="22"/>
      <c r="F445" s="22"/>
      <c r="G445" s="22"/>
    </row>
    <row r="446" spans="4:7" x14ac:dyDescent="0.3">
      <c r="D446" s="20"/>
      <c r="E446" s="22"/>
      <c r="F446" s="22"/>
      <c r="G446" s="22"/>
    </row>
    <row r="447" spans="4:7" x14ac:dyDescent="0.3">
      <c r="D447" s="20"/>
      <c r="E447" s="22"/>
      <c r="F447" s="22"/>
      <c r="G447" s="22"/>
    </row>
    <row r="448" spans="4:7" x14ac:dyDescent="0.3">
      <c r="D448" s="20"/>
      <c r="E448" s="22"/>
      <c r="F448" s="22"/>
      <c r="G448" s="22"/>
    </row>
    <row r="449" spans="4:7" x14ac:dyDescent="0.3">
      <c r="D449" s="20"/>
      <c r="E449" s="22"/>
      <c r="F449" s="22"/>
      <c r="G449" s="22"/>
    </row>
    <row r="450" spans="4:7" x14ac:dyDescent="0.3">
      <c r="D450" s="20"/>
      <c r="E450" s="22"/>
      <c r="F450" s="22"/>
      <c r="G450" s="22"/>
    </row>
    <row r="451" spans="4:7" x14ac:dyDescent="0.3">
      <c r="D451" s="20"/>
      <c r="E451" s="22"/>
      <c r="F451" s="22"/>
      <c r="G451" s="22"/>
    </row>
    <row r="452" spans="4:7" x14ac:dyDescent="0.3">
      <c r="D452" s="20"/>
      <c r="E452" s="22"/>
      <c r="F452" s="22"/>
      <c r="G452" s="22"/>
    </row>
    <row r="453" spans="4:7" x14ac:dyDescent="0.3">
      <c r="D453" s="20"/>
      <c r="E453" s="22"/>
      <c r="F453" s="22"/>
      <c r="G453" s="22"/>
    </row>
    <row r="454" spans="4:7" x14ac:dyDescent="0.3">
      <c r="D454" s="20"/>
      <c r="E454" s="22"/>
      <c r="F454" s="22"/>
      <c r="G454" s="22"/>
    </row>
    <row r="455" spans="4:7" x14ac:dyDescent="0.3">
      <c r="D455" s="20"/>
      <c r="E455" s="22"/>
      <c r="F455" s="22"/>
      <c r="G455" s="22"/>
    </row>
    <row r="456" spans="4:7" x14ac:dyDescent="0.3">
      <c r="D456" s="20"/>
      <c r="E456" s="22"/>
      <c r="F456" s="22"/>
      <c r="G456" s="22"/>
    </row>
    <row r="457" spans="4:7" x14ac:dyDescent="0.3">
      <c r="D457" s="20"/>
      <c r="E457" s="22"/>
      <c r="F457" s="22"/>
      <c r="G457" s="22"/>
    </row>
    <row r="458" spans="4:7" x14ac:dyDescent="0.3">
      <c r="D458" s="20"/>
      <c r="E458" s="22"/>
      <c r="F458" s="22"/>
      <c r="G458" s="22"/>
    </row>
    <row r="459" spans="4:7" x14ac:dyDescent="0.3">
      <c r="D459" s="20"/>
      <c r="E459" s="22"/>
      <c r="F459" s="22"/>
      <c r="G459" s="22"/>
    </row>
    <row r="460" spans="4:7" x14ac:dyDescent="0.3">
      <c r="D460" s="20"/>
      <c r="E460" s="22"/>
      <c r="F460" s="22"/>
      <c r="G460" s="22"/>
    </row>
    <row r="461" spans="4:7" x14ac:dyDescent="0.3">
      <c r="D461" s="20"/>
      <c r="E461" s="22"/>
      <c r="F461" s="22"/>
      <c r="G461" s="22"/>
    </row>
    <row r="462" spans="4:7" x14ac:dyDescent="0.3">
      <c r="D462" s="20"/>
      <c r="E462" s="22"/>
      <c r="F462" s="22"/>
      <c r="G462" s="22"/>
    </row>
    <row r="463" spans="4:7" x14ac:dyDescent="0.3">
      <c r="D463" s="20"/>
      <c r="E463" s="22"/>
      <c r="F463" s="22"/>
      <c r="G463" s="22"/>
    </row>
    <row r="464" spans="4:7" x14ac:dyDescent="0.3">
      <c r="D464" s="20"/>
      <c r="E464" s="22"/>
      <c r="F464" s="22"/>
      <c r="G464" s="22"/>
    </row>
    <row r="465" spans="4:7" x14ac:dyDescent="0.3">
      <c r="D465" s="20"/>
      <c r="E465" s="22"/>
      <c r="F465" s="22"/>
      <c r="G465" s="22"/>
    </row>
    <row r="466" spans="4:7" x14ac:dyDescent="0.3">
      <c r="D466" s="20"/>
      <c r="E466" s="22"/>
      <c r="F466" s="22"/>
      <c r="G466" s="22"/>
    </row>
    <row r="467" spans="4:7" x14ac:dyDescent="0.3">
      <c r="D467" s="20"/>
      <c r="E467" s="22"/>
      <c r="F467" s="22"/>
      <c r="G467" s="22"/>
    </row>
    <row r="468" spans="4:7" x14ac:dyDescent="0.3">
      <c r="D468" s="20"/>
      <c r="E468" s="22"/>
      <c r="F468" s="22"/>
      <c r="G468" s="22"/>
    </row>
    <row r="469" spans="4:7" x14ac:dyDescent="0.3">
      <c r="D469" s="20"/>
      <c r="E469" s="22"/>
      <c r="F469" s="22"/>
      <c r="G469" s="22"/>
    </row>
    <row r="470" spans="4:7" x14ac:dyDescent="0.3">
      <c r="D470" s="20"/>
      <c r="E470" s="22"/>
      <c r="F470" s="22"/>
      <c r="G470" s="22"/>
    </row>
    <row r="471" spans="4:7" x14ac:dyDescent="0.3">
      <c r="D471" s="20"/>
      <c r="E471" s="22"/>
      <c r="F471" s="22"/>
      <c r="G471" s="22"/>
    </row>
    <row r="472" spans="4:7" x14ac:dyDescent="0.3">
      <c r="D472" s="20"/>
      <c r="E472" s="22"/>
      <c r="F472" s="22"/>
      <c r="G472" s="22"/>
    </row>
    <row r="473" spans="4:7" x14ac:dyDescent="0.3">
      <c r="D473" s="20"/>
      <c r="E473" s="22"/>
      <c r="F473" s="22"/>
      <c r="G473" s="22"/>
    </row>
    <row r="474" spans="4:7" x14ac:dyDescent="0.3">
      <c r="D474" s="20"/>
      <c r="E474" s="22"/>
      <c r="F474" s="22"/>
      <c r="G474" s="22"/>
    </row>
    <row r="475" spans="4:7" x14ac:dyDescent="0.3">
      <c r="D475" s="20"/>
      <c r="E475" s="22"/>
      <c r="F475" s="22"/>
      <c r="G475" s="22"/>
    </row>
    <row r="476" spans="4:7" x14ac:dyDescent="0.3">
      <c r="D476" s="20"/>
      <c r="E476" s="22"/>
      <c r="F476" s="22"/>
      <c r="G476" s="22"/>
    </row>
    <row r="477" spans="4:7" x14ac:dyDescent="0.3">
      <c r="D477" s="20"/>
      <c r="E477" s="22"/>
      <c r="F477" s="22"/>
      <c r="G477" s="22"/>
    </row>
    <row r="478" spans="4:7" x14ac:dyDescent="0.3">
      <c r="D478" s="20"/>
      <c r="E478" s="22"/>
      <c r="F478" s="22"/>
      <c r="G478" s="22"/>
    </row>
    <row r="479" spans="4:7" x14ac:dyDescent="0.3">
      <c r="D479" s="20"/>
      <c r="E479" s="22"/>
      <c r="F479" s="22"/>
      <c r="G479" s="22"/>
    </row>
    <row r="480" spans="4:7" x14ac:dyDescent="0.3">
      <c r="D480" s="20"/>
      <c r="E480" s="22"/>
      <c r="F480" s="22"/>
      <c r="G480" s="22"/>
    </row>
    <row r="481" spans="4:7" x14ac:dyDescent="0.3">
      <c r="D481" s="20"/>
      <c r="E481" s="22"/>
      <c r="F481" s="22"/>
      <c r="G481" s="22"/>
    </row>
    <row r="482" spans="4:7" x14ac:dyDescent="0.3">
      <c r="D482" s="20"/>
      <c r="E482" s="22"/>
      <c r="F482" s="22"/>
      <c r="G482" s="22"/>
    </row>
    <row r="483" spans="4:7" x14ac:dyDescent="0.3">
      <c r="D483" s="20"/>
      <c r="E483" s="22"/>
      <c r="F483" s="22"/>
      <c r="G483" s="22"/>
    </row>
    <row r="484" spans="4:7" x14ac:dyDescent="0.3">
      <c r="D484" s="20"/>
      <c r="E484" s="22"/>
      <c r="F484" s="22"/>
      <c r="G484" s="22"/>
    </row>
    <row r="485" spans="4:7" x14ac:dyDescent="0.3">
      <c r="D485" s="20"/>
      <c r="E485" s="22"/>
      <c r="F485" s="22"/>
      <c r="G485" s="22"/>
    </row>
    <row r="486" spans="4:7" x14ac:dyDescent="0.3">
      <c r="D486" s="20"/>
      <c r="E486" s="22"/>
      <c r="F486" s="22"/>
      <c r="G486" s="22"/>
    </row>
    <row r="487" spans="4:7" x14ac:dyDescent="0.3">
      <c r="D487" s="20"/>
      <c r="E487" s="22"/>
      <c r="F487" s="22"/>
      <c r="G487" s="22"/>
    </row>
    <row r="488" spans="4:7" x14ac:dyDescent="0.3">
      <c r="D488" s="20"/>
      <c r="E488" s="22"/>
      <c r="F488" s="22"/>
      <c r="G488" s="22"/>
    </row>
    <row r="489" spans="4:7" x14ac:dyDescent="0.3">
      <c r="D489" s="20"/>
      <c r="E489" s="22"/>
      <c r="F489" s="22"/>
      <c r="G489" s="22"/>
    </row>
    <row r="490" spans="4:7" x14ac:dyDescent="0.3">
      <c r="D490" s="20"/>
      <c r="E490" s="22"/>
      <c r="F490" s="22"/>
      <c r="G490" s="22"/>
    </row>
    <row r="491" spans="4:7" x14ac:dyDescent="0.3">
      <c r="D491" s="20"/>
      <c r="E491" s="22"/>
      <c r="F491" s="22"/>
      <c r="G491" s="22"/>
    </row>
    <row r="492" spans="4:7" x14ac:dyDescent="0.3">
      <c r="D492" s="20"/>
      <c r="E492" s="22"/>
      <c r="F492" s="22"/>
      <c r="G492" s="22"/>
    </row>
    <row r="493" spans="4:7" x14ac:dyDescent="0.3">
      <c r="D493" s="20"/>
      <c r="E493" s="22"/>
      <c r="F493" s="22"/>
      <c r="G493" s="22"/>
    </row>
    <row r="494" spans="4:7" x14ac:dyDescent="0.3">
      <c r="D494" s="20"/>
      <c r="E494" s="22"/>
      <c r="F494" s="22"/>
      <c r="G494" s="22"/>
    </row>
    <row r="495" spans="4:7" x14ac:dyDescent="0.3">
      <c r="D495" s="20"/>
      <c r="E495" s="22"/>
      <c r="F495" s="22"/>
      <c r="G495" s="22"/>
    </row>
    <row r="496" spans="4:7" x14ac:dyDescent="0.3">
      <c r="D496" s="20"/>
      <c r="E496" s="22"/>
      <c r="F496" s="22"/>
      <c r="G496" s="22"/>
    </row>
    <row r="497" spans="4:7" x14ac:dyDescent="0.3">
      <c r="D497" s="20"/>
      <c r="E497" s="22"/>
      <c r="F497" s="22"/>
      <c r="G497" s="22"/>
    </row>
    <row r="498" spans="4:7" x14ac:dyDescent="0.3">
      <c r="D498" s="20"/>
    </row>
    <row r="499" spans="4:7" x14ac:dyDescent="0.3">
      <c r="D499" s="20"/>
    </row>
    <row r="500" spans="4:7" x14ac:dyDescent="0.3">
      <c r="D500" s="20"/>
    </row>
    <row r="501" spans="4:7" x14ac:dyDescent="0.3">
      <c r="D501" s="20"/>
    </row>
    <row r="502" spans="4:7" x14ac:dyDescent="0.3">
      <c r="D502" s="20"/>
    </row>
    <row r="503" spans="4:7" x14ac:dyDescent="0.3">
      <c r="D503" s="20"/>
    </row>
    <row r="504" spans="4:7" x14ac:dyDescent="0.3">
      <c r="D504" s="20"/>
    </row>
    <row r="505" spans="4:7" x14ac:dyDescent="0.3">
      <c r="D505" s="20"/>
    </row>
    <row r="506" spans="4:7" x14ac:dyDescent="0.3">
      <c r="D506" s="20"/>
    </row>
    <row r="507" spans="4:7" x14ac:dyDescent="0.3">
      <c r="D507" s="20"/>
    </row>
    <row r="508" spans="4:7" x14ac:dyDescent="0.3">
      <c r="D508" s="20"/>
    </row>
    <row r="509" spans="4:7" x14ac:dyDescent="0.3">
      <c r="D509" s="20"/>
    </row>
    <row r="510" spans="4:7" x14ac:dyDescent="0.3">
      <c r="D510" s="20"/>
    </row>
    <row r="511" spans="4:7" x14ac:dyDescent="0.3">
      <c r="D511" s="20"/>
    </row>
    <row r="512" spans="4:7" x14ac:dyDescent="0.3">
      <c r="D512" s="20"/>
    </row>
    <row r="513" spans="4:4" x14ac:dyDescent="0.3">
      <c r="D513" s="20"/>
    </row>
    <row r="514" spans="4:4" x14ac:dyDescent="0.3">
      <c r="D514" s="20"/>
    </row>
    <row r="515" spans="4:4" x14ac:dyDescent="0.3">
      <c r="D515" s="20"/>
    </row>
    <row r="516" spans="4:4" x14ac:dyDescent="0.3">
      <c r="D516" s="20"/>
    </row>
    <row r="517" spans="4:4" x14ac:dyDescent="0.3">
      <c r="D517" s="20"/>
    </row>
    <row r="518" spans="4:4" x14ac:dyDescent="0.3">
      <c r="D518" s="20"/>
    </row>
    <row r="519" spans="4:4" x14ac:dyDescent="0.3">
      <c r="D519" s="20"/>
    </row>
    <row r="520" spans="4:4" x14ac:dyDescent="0.3">
      <c r="D520" s="20"/>
    </row>
    <row r="521" spans="4:4" x14ac:dyDescent="0.3">
      <c r="D521" s="20"/>
    </row>
    <row r="522" spans="4:4" x14ac:dyDescent="0.3">
      <c r="D522" s="20"/>
    </row>
    <row r="523" spans="4:4" x14ac:dyDescent="0.3">
      <c r="D523" s="20"/>
    </row>
    <row r="524" spans="4:4" x14ac:dyDescent="0.3">
      <c r="D524" s="20"/>
    </row>
    <row r="525" spans="4:4" x14ac:dyDescent="0.3">
      <c r="D525" s="20"/>
    </row>
    <row r="526" spans="4:4" x14ac:dyDescent="0.3">
      <c r="D526" s="20"/>
    </row>
    <row r="527" spans="4:4" x14ac:dyDescent="0.3">
      <c r="D527" s="20"/>
    </row>
    <row r="528" spans="4:4" x14ac:dyDescent="0.3">
      <c r="D528" s="20"/>
    </row>
    <row r="529" spans="4:4" x14ac:dyDescent="0.3">
      <c r="D529" s="20"/>
    </row>
    <row r="530" spans="4:4" x14ac:dyDescent="0.3">
      <c r="D530" s="20"/>
    </row>
    <row r="531" spans="4:4" x14ac:dyDescent="0.3">
      <c r="D531" s="20"/>
    </row>
    <row r="532" spans="4:4" x14ac:dyDescent="0.3">
      <c r="D532" s="20"/>
    </row>
    <row r="533" spans="4:4" x14ac:dyDescent="0.3">
      <c r="D533" s="20"/>
    </row>
    <row r="534" spans="4:4" x14ac:dyDescent="0.3">
      <c r="D534" s="20"/>
    </row>
    <row r="535" spans="4:4" x14ac:dyDescent="0.3">
      <c r="D535" s="20"/>
    </row>
    <row r="536" spans="4:4" x14ac:dyDescent="0.3">
      <c r="D536" s="20"/>
    </row>
    <row r="537" spans="4:4" x14ac:dyDescent="0.3">
      <c r="D537" s="20"/>
    </row>
    <row r="538" spans="4:4" x14ac:dyDescent="0.3">
      <c r="D538" s="20"/>
    </row>
    <row r="539" spans="4:4" x14ac:dyDescent="0.3">
      <c r="D539" s="20"/>
    </row>
    <row r="540" spans="4:4" x14ac:dyDescent="0.3">
      <c r="D540" s="20"/>
    </row>
    <row r="541" spans="4:4" x14ac:dyDescent="0.3">
      <c r="D541" s="20"/>
    </row>
    <row r="542" spans="4:4" x14ac:dyDescent="0.3">
      <c r="D542" s="20"/>
    </row>
    <row r="543" spans="4:4" x14ac:dyDescent="0.3">
      <c r="D543" s="20"/>
    </row>
    <row r="544" spans="4:4" x14ac:dyDescent="0.3">
      <c r="D544" s="20"/>
    </row>
    <row r="545" spans="4:4" x14ac:dyDescent="0.3">
      <c r="D545" s="20"/>
    </row>
    <row r="546" spans="4:4" x14ac:dyDescent="0.3">
      <c r="D546" s="20"/>
    </row>
    <row r="547" spans="4:4" x14ac:dyDescent="0.3">
      <c r="D547" s="20"/>
    </row>
    <row r="548" spans="4:4" x14ac:dyDescent="0.3">
      <c r="D548" s="20"/>
    </row>
    <row r="549" spans="4:4" x14ac:dyDescent="0.3">
      <c r="D549" s="20"/>
    </row>
    <row r="550" spans="4:4" x14ac:dyDescent="0.3">
      <c r="D550" s="20"/>
    </row>
    <row r="551" spans="4:4" x14ac:dyDescent="0.3">
      <c r="D551" s="20"/>
    </row>
    <row r="552" spans="4:4" x14ac:dyDescent="0.3">
      <c r="D552" s="20"/>
    </row>
    <row r="553" spans="4:4" x14ac:dyDescent="0.3">
      <c r="D553" s="20"/>
    </row>
    <row r="554" spans="4:4" x14ac:dyDescent="0.3">
      <c r="D554" s="20"/>
    </row>
    <row r="555" spans="4:4" x14ac:dyDescent="0.3">
      <c r="D555" s="20"/>
    </row>
    <row r="556" spans="4:4" x14ac:dyDescent="0.3">
      <c r="D556" s="20"/>
    </row>
    <row r="557" spans="4:4" x14ac:dyDescent="0.3">
      <c r="D557" s="20"/>
    </row>
    <row r="558" spans="4:4" x14ac:dyDescent="0.3">
      <c r="D558" s="20"/>
    </row>
    <row r="559" spans="4:4" x14ac:dyDescent="0.3">
      <c r="D559" s="20"/>
    </row>
    <row r="560" spans="4:4" x14ac:dyDescent="0.3">
      <c r="D560" s="20"/>
    </row>
    <row r="561" spans="4:4" x14ac:dyDescent="0.3">
      <c r="D561" s="20"/>
    </row>
    <row r="562" spans="4:4" x14ac:dyDescent="0.3">
      <c r="D562" s="20"/>
    </row>
    <row r="563" spans="4:4" x14ac:dyDescent="0.3">
      <c r="D563" s="20"/>
    </row>
    <row r="564" spans="4:4" x14ac:dyDescent="0.3">
      <c r="D564" s="20"/>
    </row>
    <row r="565" spans="4:4" x14ac:dyDescent="0.3">
      <c r="D565" s="20"/>
    </row>
    <row r="566" spans="4:4" x14ac:dyDescent="0.3">
      <c r="D566" s="20"/>
    </row>
    <row r="567" spans="4:4" x14ac:dyDescent="0.3">
      <c r="D567" s="20"/>
    </row>
    <row r="568" spans="4:4" x14ac:dyDescent="0.3">
      <c r="D568" s="20"/>
    </row>
    <row r="569" spans="4:4" x14ac:dyDescent="0.3">
      <c r="D569" s="20"/>
    </row>
    <row r="570" spans="4:4" x14ac:dyDescent="0.3">
      <c r="D570" s="20"/>
    </row>
    <row r="571" spans="4:4" x14ac:dyDescent="0.3">
      <c r="D571" s="20"/>
    </row>
    <row r="572" spans="4:4" x14ac:dyDescent="0.3">
      <c r="D572" s="20"/>
    </row>
    <row r="573" spans="4:4" x14ac:dyDescent="0.3">
      <c r="D573" s="20"/>
    </row>
    <row r="574" spans="4:4" x14ac:dyDescent="0.3">
      <c r="D574" s="20"/>
    </row>
    <row r="575" spans="4:4" x14ac:dyDescent="0.3">
      <c r="D575" s="20"/>
    </row>
    <row r="576" spans="4:4" x14ac:dyDescent="0.3">
      <c r="D576" s="20"/>
    </row>
    <row r="577" spans="4:4" x14ac:dyDescent="0.3">
      <c r="D577" s="20"/>
    </row>
    <row r="578" spans="4:4" x14ac:dyDescent="0.3">
      <c r="D578" s="20"/>
    </row>
    <row r="579" spans="4:4" x14ac:dyDescent="0.3">
      <c r="D579" s="20"/>
    </row>
    <row r="580" spans="4:4" x14ac:dyDescent="0.3">
      <c r="D580" s="20"/>
    </row>
    <row r="581" spans="4:4" x14ac:dyDescent="0.3">
      <c r="D581" s="20"/>
    </row>
    <row r="582" spans="4:4" x14ac:dyDescent="0.3">
      <c r="D582" s="20"/>
    </row>
    <row r="583" spans="4:4" x14ac:dyDescent="0.3">
      <c r="D583" s="20"/>
    </row>
    <row r="584" spans="4:4" x14ac:dyDescent="0.3">
      <c r="D584" s="20"/>
    </row>
    <row r="585" spans="4:4" x14ac:dyDescent="0.3">
      <c r="D585" s="20"/>
    </row>
    <row r="586" spans="4:4" x14ac:dyDescent="0.3">
      <c r="D586" s="20"/>
    </row>
    <row r="587" spans="4:4" x14ac:dyDescent="0.3">
      <c r="D587" s="20"/>
    </row>
    <row r="588" spans="4:4" x14ac:dyDescent="0.3">
      <c r="D588" s="20"/>
    </row>
    <row r="589" spans="4:4" x14ac:dyDescent="0.3">
      <c r="D589" s="20"/>
    </row>
    <row r="590" spans="4:4" x14ac:dyDescent="0.3">
      <c r="D590" s="20"/>
    </row>
    <row r="591" spans="4:4" x14ac:dyDescent="0.3">
      <c r="D591" s="20"/>
    </row>
    <row r="592" spans="4:4" x14ac:dyDescent="0.3">
      <c r="D592" s="20"/>
    </row>
    <row r="593" spans="4:4" x14ac:dyDescent="0.3">
      <c r="D593" s="20"/>
    </row>
    <row r="594" spans="4:4" x14ac:dyDescent="0.3">
      <c r="D594" s="20"/>
    </row>
    <row r="595" spans="4:4" x14ac:dyDescent="0.3">
      <c r="D595" s="20"/>
    </row>
    <row r="596" spans="4:4" x14ac:dyDescent="0.3">
      <c r="D596" s="20"/>
    </row>
    <row r="597" spans="4:4" x14ac:dyDescent="0.3">
      <c r="D597" s="20"/>
    </row>
    <row r="598" spans="4:4" x14ac:dyDescent="0.3">
      <c r="D598" s="20"/>
    </row>
    <row r="599" spans="4:4" x14ac:dyDescent="0.3">
      <c r="D599" s="20"/>
    </row>
    <row r="600" spans="4:4" x14ac:dyDescent="0.3">
      <c r="D600" s="20"/>
    </row>
    <row r="601" spans="4:4" x14ac:dyDescent="0.3">
      <c r="D601" s="20"/>
    </row>
    <row r="602" spans="4:4" x14ac:dyDescent="0.3">
      <c r="D602" s="20"/>
    </row>
    <row r="603" spans="4:4" x14ac:dyDescent="0.3">
      <c r="D603" s="20"/>
    </row>
    <row r="604" spans="4:4" x14ac:dyDescent="0.3">
      <c r="D604" s="20"/>
    </row>
    <row r="605" spans="4:4" x14ac:dyDescent="0.3">
      <c r="D605" s="20"/>
    </row>
    <row r="606" spans="4:4" x14ac:dyDescent="0.3">
      <c r="D606" s="20"/>
    </row>
    <row r="607" spans="4:4" x14ac:dyDescent="0.3">
      <c r="D607" s="20"/>
    </row>
    <row r="608" spans="4:4" x14ac:dyDescent="0.3">
      <c r="D608" s="20"/>
    </row>
    <row r="609" spans="4:4" x14ac:dyDescent="0.3">
      <c r="D609" s="20"/>
    </row>
    <row r="610" spans="4:4" x14ac:dyDescent="0.3">
      <c r="D610" s="20"/>
    </row>
    <row r="611" spans="4:4" x14ac:dyDescent="0.3">
      <c r="D611" s="20"/>
    </row>
    <row r="612" spans="4:4" x14ac:dyDescent="0.3">
      <c r="D612" s="20"/>
    </row>
    <row r="613" spans="4:4" x14ac:dyDescent="0.3">
      <c r="D613" s="20"/>
    </row>
    <row r="614" spans="4:4" x14ac:dyDescent="0.3">
      <c r="D614" s="20"/>
    </row>
    <row r="615" spans="4:4" x14ac:dyDescent="0.3">
      <c r="D615" s="20"/>
    </row>
    <row r="616" spans="4:4" x14ac:dyDescent="0.3">
      <c r="D616" s="20"/>
    </row>
    <row r="617" spans="4:4" x14ac:dyDescent="0.3">
      <c r="D617" s="20"/>
    </row>
    <row r="618" spans="4:4" x14ac:dyDescent="0.3">
      <c r="D618" s="20"/>
    </row>
    <row r="619" spans="4:4" x14ac:dyDescent="0.3">
      <c r="D619" s="20"/>
    </row>
    <row r="620" spans="4:4" x14ac:dyDescent="0.3">
      <c r="D620" s="20"/>
    </row>
    <row r="621" spans="4:4" x14ac:dyDescent="0.3">
      <c r="D621" s="20"/>
    </row>
    <row r="622" spans="4:4" x14ac:dyDescent="0.3">
      <c r="D622" s="20"/>
    </row>
    <row r="623" spans="4:4" x14ac:dyDescent="0.3">
      <c r="D623" s="20"/>
    </row>
    <row r="624" spans="4:4" x14ac:dyDescent="0.3">
      <c r="D624" s="20"/>
    </row>
    <row r="625" spans="4:4" x14ac:dyDescent="0.3">
      <c r="D625" s="20"/>
    </row>
    <row r="626" spans="4:4" x14ac:dyDescent="0.3">
      <c r="D626" s="20"/>
    </row>
    <row r="627" spans="4:4" x14ac:dyDescent="0.3">
      <c r="D627" s="20"/>
    </row>
    <row r="628" spans="4:4" x14ac:dyDescent="0.3">
      <c r="D628" s="20"/>
    </row>
    <row r="629" spans="4:4" x14ac:dyDescent="0.3">
      <c r="D629" s="20"/>
    </row>
    <row r="630" spans="4:4" x14ac:dyDescent="0.3">
      <c r="D630" s="20"/>
    </row>
    <row r="631" spans="4:4" x14ac:dyDescent="0.3">
      <c r="D631" s="20"/>
    </row>
    <row r="632" spans="4:4" x14ac:dyDescent="0.3">
      <c r="D632" s="20"/>
    </row>
    <row r="633" spans="4:4" x14ac:dyDescent="0.3">
      <c r="D633" s="20"/>
    </row>
    <row r="634" spans="4:4" x14ac:dyDescent="0.3">
      <c r="D634" s="20"/>
    </row>
    <row r="635" spans="4:4" x14ac:dyDescent="0.3">
      <c r="D635" s="20"/>
    </row>
    <row r="636" spans="4:4" x14ac:dyDescent="0.3">
      <c r="D636" s="20"/>
    </row>
    <row r="637" spans="4:4" x14ac:dyDescent="0.3">
      <c r="D637" s="20"/>
    </row>
    <row r="638" spans="4:4" x14ac:dyDescent="0.3">
      <c r="D638" s="20"/>
    </row>
    <row r="639" spans="4:4" x14ac:dyDescent="0.3">
      <c r="D639" s="20"/>
    </row>
    <row r="640" spans="4:4" x14ac:dyDescent="0.3">
      <c r="D640" s="20"/>
    </row>
    <row r="641" spans="4:4" x14ac:dyDescent="0.3">
      <c r="D641" s="20"/>
    </row>
    <row r="642" spans="4:4" x14ac:dyDescent="0.3">
      <c r="D642" s="20"/>
    </row>
    <row r="643" spans="4:4" x14ac:dyDescent="0.3">
      <c r="D643" s="20"/>
    </row>
    <row r="644" spans="4:4" x14ac:dyDescent="0.3">
      <c r="D644" s="20"/>
    </row>
    <row r="645" spans="4:4" x14ac:dyDescent="0.3">
      <c r="D645" s="20"/>
    </row>
    <row r="646" spans="4:4" x14ac:dyDescent="0.3">
      <c r="D646" s="20"/>
    </row>
    <row r="647" spans="4:4" x14ac:dyDescent="0.3">
      <c r="D647" s="20"/>
    </row>
    <row r="648" spans="4:4" x14ac:dyDescent="0.3">
      <c r="D648" s="20"/>
    </row>
    <row r="649" spans="4:4" x14ac:dyDescent="0.3">
      <c r="D649" s="20"/>
    </row>
    <row r="650" spans="4:4" x14ac:dyDescent="0.3">
      <c r="D650" s="20"/>
    </row>
    <row r="651" spans="4:4" x14ac:dyDescent="0.3">
      <c r="D651" s="20"/>
    </row>
    <row r="652" spans="4:4" x14ac:dyDescent="0.3">
      <c r="D652" s="20"/>
    </row>
    <row r="653" spans="4:4" x14ac:dyDescent="0.3">
      <c r="D653" s="20"/>
    </row>
    <row r="654" spans="4:4" x14ac:dyDescent="0.3">
      <c r="D654" s="20"/>
    </row>
    <row r="655" spans="4:4" x14ac:dyDescent="0.3">
      <c r="D655" s="20"/>
    </row>
    <row r="656" spans="4:4" x14ac:dyDescent="0.3">
      <c r="D656" s="20"/>
    </row>
    <row r="657" spans="4:4" x14ac:dyDescent="0.3">
      <c r="D657" s="20"/>
    </row>
    <row r="658" spans="4:4" x14ac:dyDescent="0.3">
      <c r="D658" s="20"/>
    </row>
    <row r="659" spans="4:4" x14ac:dyDescent="0.3">
      <c r="D659" s="20"/>
    </row>
    <row r="660" spans="4:4" x14ac:dyDescent="0.3">
      <c r="D660" s="20"/>
    </row>
    <row r="661" spans="4:4" x14ac:dyDescent="0.3">
      <c r="D661" s="20"/>
    </row>
    <row r="662" spans="4:4" x14ac:dyDescent="0.3">
      <c r="D662" s="20"/>
    </row>
    <row r="663" spans="4:4" x14ac:dyDescent="0.3">
      <c r="D663" s="20"/>
    </row>
    <row r="664" spans="4:4" x14ac:dyDescent="0.3">
      <c r="D664" s="20"/>
    </row>
    <row r="665" spans="4:4" x14ac:dyDescent="0.3">
      <c r="D665" s="20"/>
    </row>
    <row r="666" spans="4:4" x14ac:dyDescent="0.3">
      <c r="D666" s="20"/>
    </row>
    <row r="667" spans="4:4" x14ac:dyDescent="0.3">
      <c r="D667" s="20"/>
    </row>
    <row r="668" spans="4:4" x14ac:dyDescent="0.3">
      <c r="D668" s="20"/>
    </row>
    <row r="669" spans="4:4" x14ac:dyDescent="0.3">
      <c r="D669" s="20"/>
    </row>
    <row r="670" spans="4:4" x14ac:dyDescent="0.3">
      <c r="D670" s="20"/>
    </row>
    <row r="671" spans="4:4" x14ac:dyDescent="0.3">
      <c r="D671" s="20"/>
    </row>
    <row r="672" spans="4:4" x14ac:dyDescent="0.3">
      <c r="D672" s="20"/>
    </row>
    <row r="673" spans="4:4" x14ac:dyDescent="0.3">
      <c r="D673" s="20"/>
    </row>
    <row r="674" spans="4:4" x14ac:dyDescent="0.3">
      <c r="D674" s="20"/>
    </row>
    <row r="675" spans="4:4" x14ac:dyDescent="0.3">
      <c r="D675" s="20"/>
    </row>
    <row r="676" spans="4:4" x14ac:dyDescent="0.3">
      <c r="D676" s="20"/>
    </row>
    <row r="677" spans="4:4" x14ac:dyDescent="0.3">
      <c r="D677" s="20"/>
    </row>
    <row r="678" spans="4:4" x14ac:dyDescent="0.3">
      <c r="D678" s="20"/>
    </row>
    <row r="679" spans="4:4" x14ac:dyDescent="0.3">
      <c r="D679" s="20"/>
    </row>
    <row r="680" spans="4:4" x14ac:dyDescent="0.3">
      <c r="D680" s="20"/>
    </row>
    <row r="681" spans="4:4" x14ac:dyDescent="0.3">
      <c r="D681" s="20"/>
    </row>
    <row r="682" spans="4:4" x14ac:dyDescent="0.3">
      <c r="D682" s="20"/>
    </row>
    <row r="683" spans="4:4" x14ac:dyDescent="0.3">
      <c r="D683" s="20"/>
    </row>
    <row r="684" spans="4:4" x14ac:dyDescent="0.3">
      <c r="D684" s="20"/>
    </row>
    <row r="685" spans="4:4" x14ac:dyDescent="0.3">
      <c r="D685" s="20"/>
    </row>
    <row r="686" spans="4:4" x14ac:dyDescent="0.3">
      <c r="D686" s="20"/>
    </row>
    <row r="687" spans="4:4" x14ac:dyDescent="0.3">
      <c r="D687" s="20"/>
    </row>
    <row r="688" spans="4:4" x14ac:dyDescent="0.3">
      <c r="D688" s="20"/>
    </row>
    <row r="689" spans="4:4" x14ac:dyDescent="0.3">
      <c r="D689" s="20"/>
    </row>
    <row r="690" spans="4:4" x14ac:dyDescent="0.3">
      <c r="D690" s="20"/>
    </row>
    <row r="691" spans="4:4" x14ac:dyDescent="0.3">
      <c r="D691" s="20"/>
    </row>
    <row r="692" spans="4:4" x14ac:dyDescent="0.3">
      <c r="D692" s="20"/>
    </row>
    <row r="693" spans="4:4" x14ac:dyDescent="0.3">
      <c r="D693" s="20"/>
    </row>
    <row r="694" spans="4:4" x14ac:dyDescent="0.3">
      <c r="D694" s="20"/>
    </row>
    <row r="695" spans="4:4" x14ac:dyDescent="0.3">
      <c r="D695" s="20"/>
    </row>
    <row r="696" spans="4:4" x14ac:dyDescent="0.3">
      <c r="D696" s="20"/>
    </row>
    <row r="697" spans="4:4" x14ac:dyDescent="0.3">
      <c r="D697" s="20"/>
    </row>
    <row r="698" spans="4:4" x14ac:dyDescent="0.3">
      <c r="D698" s="20"/>
    </row>
    <row r="699" spans="4:4" x14ac:dyDescent="0.3">
      <c r="D699" s="20"/>
    </row>
    <row r="700" spans="4:4" x14ac:dyDescent="0.3">
      <c r="D700" s="20"/>
    </row>
    <row r="701" spans="4:4" x14ac:dyDescent="0.3">
      <c r="D701" s="20"/>
    </row>
    <row r="702" spans="4:4" x14ac:dyDescent="0.3">
      <c r="D702" s="20"/>
    </row>
    <row r="703" spans="4:4" x14ac:dyDescent="0.3">
      <c r="D703" s="20"/>
    </row>
    <row r="704" spans="4:4" x14ac:dyDescent="0.3">
      <c r="D704" s="20"/>
    </row>
    <row r="705" spans="4:4" x14ac:dyDescent="0.3">
      <c r="D705" s="20"/>
    </row>
    <row r="706" spans="4:4" x14ac:dyDescent="0.3">
      <c r="D706" s="20"/>
    </row>
    <row r="707" spans="4:4" x14ac:dyDescent="0.3">
      <c r="D707" s="20"/>
    </row>
    <row r="708" spans="4:4" x14ac:dyDescent="0.3">
      <c r="D708" s="20"/>
    </row>
    <row r="709" spans="4:4" x14ac:dyDescent="0.3">
      <c r="D709" s="20"/>
    </row>
    <row r="710" spans="4:4" x14ac:dyDescent="0.3">
      <c r="D710" s="20"/>
    </row>
    <row r="711" spans="4:4" x14ac:dyDescent="0.3">
      <c r="D711" s="20"/>
    </row>
    <row r="712" spans="4:4" x14ac:dyDescent="0.3">
      <c r="D712" s="20"/>
    </row>
    <row r="713" spans="4:4" x14ac:dyDescent="0.3">
      <c r="D713" s="20"/>
    </row>
    <row r="714" spans="4:4" x14ac:dyDescent="0.3">
      <c r="D714" s="20"/>
    </row>
    <row r="715" spans="4:4" x14ac:dyDescent="0.3">
      <c r="D715" s="20"/>
    </row>
    <row r="716" spans="4:4" x14ac:dyDescent="0.3">
      <c r="D716" s="20"/>
    </row>
    <row r="717" spans="4:4" x14ac:dyDescent="0.3">
      <c r="D717" s="20"/>
    </row>
    <row r="718" spans="4:4" x14ac:dyDescent="0.3">
      <c r="D718" s="20"/>
    </row>
    <row r="719" spans="4:4" x14ac:dyDescent="0.3">
      <c r="D719" s="20"/>
    </row>
    <row r="720" spans="4:4" x14ac:dyDescent="0.3">
      <c r="D720" s="20"/>
    </row>
    <row r="721" spans="4:4" x14ac:dyDescent="0.3">
      <c r="D721" s="20"/>
    </row>
    <row r="722" spans="4:4" x14ac:dyDescent="0.3">
      <c r="D722" s="20"/>
    </row>
    <row r="723" spans="4:4" x14ac:dyDescent="0.3">
      <c r="D723" s="20"/>
    </row>
    <row r="724" spans="4:4" x14ac:dyDescent="0.3">
      <c r="D724" s="20"/>
    </row>
    <row r="725" spans="4:4" x14ac:dyDescent="0.3">
      <c r="D725" s="20"/>
    </row>
    <row r="726" spans="4:4" x14ac:dyDescent="0.3">
      <c r="D726" s="20"/>
    </row>
    <row r="727" spans="4:4" x14ac:dyDescent="0.3">
      <c r="D727" s="20"/>
    </row>
    <row r="728" spans="4:4" x14ac:dyDescent="0.3">
      <c r="D728" s="20"/>
    </row>
    <row r="729" spans="4:4" x14ac:dyDescent="0.3">
      <c r="D729" s="20"/>
    </row>
    <row r="730" spans="4:4" x14ac:dyDescent="0.3">
      <c r="D730" s="20"/>
    </row>
    <row r="731" spans="4:4" x14ac:dyDescent="0.3">
      <c r="D731" s="20"/>
    </row>
    <row r="732" spans="4:4" x14ac:dyDescent="0.3">
      <c r="D732" s="20"/>
    </row>
    <row r="733" spans="4:4" x14ac:dyDescent="0.3">
      <c r="D733" s="20"/>
    </row>
    <row r="734" spans="4:4" x14ac:dyDescent="0.3">
      <c r="D734" s="20"/>
    </row>
    <row r="735" spans="4:4" x14ac:dyDescent="0.3">
      <c r="D735" s="20"/>
    </row>
    <row r="736" spans="4:4" x14ac:dyDescent="0.3">
      <c r="D736" s="20"/>
    </row>
    <row r="737" spans="4:4" x14ac:dyDescent="0.3">
      <c r="D737" s="20"/>
    </row>
    <row r="738" spans="4:4" x14ac:dyDescent="0.3">
      <c r="D738" s="20"/>
    </row>
    <row r="739" spans="4:4" x14ac:dyDescent="0.3">
      <c r="D739" s="20"/>
    </row>
    <row r="740" spans="4:4" x14ac:dyDescent="0.3">
      <c r="D740" s="20"/>
    </row>
    <row r="741" spans="4:4" x14ac:dyDescent="0.3">
      <c r="D741" s="20"/>
    </row>
    <row r="742" spans="4:4" x14ac:dyDescent="0.3">
      <c r="D742" s="20"/>
    </row>
    <row r="743" spans="4:4" x14ac:dyDescent="0.3">
      <c r="D743" s="20"/>
    </row>
    <row r="744" spans="4:4" x14ac:dyDescent="0.3">
      <c r="D744" s="20"/>
    </row>
    <row r="745" spans="4:4" x14ac:dyDescent="0.3">
      <c r="D745" s="20"/>
    </row>
    <row r="746" spans="4:4" x14ac:dyDescent="0.3">
      <c r="D746" s="20"/>
    </row>
    <row r="747" spans="4:4" x14ac:dyDescent="0.3">
      <c r="D747" s="20"/>
    </row>
    <row r="748" spans="4:4" x14ac:dyDescent="0.3">
      <c r="D748" s="20"/>
    </row>
    <row r="749" spans="4:4" x14ac:dyDescent="0.3">
      <c r="D749" s="20"/>
    </row>
    <row r="750" spans="4:4" x14ac:dyDescent="0.3">
      <c r="D750" s="20"/>
    </row>
    <row r="751" spans="4:4" x14ac:dyDescent="0.3">
      <c r="D751" s="20"/>
    </row>
    <row r="752" spans="4:4" x14ac:dyDescent="0.3">
      <c r="D752" s="20"/>
    </row>
    <row r="753" spans="4:4" x14ac:dyDescent="0.3">
      <c r="D753" s="20"/>
    </row>
    <row r="754" spans="4:4" x14ac:dyDescent="0.3">
      <c r="D754" s="20"/>
    </row>
    <row r="755" spans="4:4" x14ac:dyDescent="0.3">
      <c r="D755" s="20"/>
    </row>
    <row r="756" spans="4:4" x14ac:dyDescent="0.3">
      <c r="D756" s="20"/>
    </row>
    <row r="757" spans="4:4" x14ac:dyDescent="0.3">
      <c r="D757" s="20"/>
    </row>
    <row r="758" spans="4:4" x14ac:dyDescent="0.3">
      <c r="D758" s="20"/>
    </row>
    <row r="759" spans="4:4" x14ac:dyDescent="0.3">
      <c r="D759" s="20"/>
    </row>
    <row r="760" spans="4:4" x14ac:dyDescent="0.3">
      <c r="D760" s="20"/>
    </row>
    <row r="761" spans="4:4" x14ac:dyDescent="0.3">
      <c r="D761" s="20"/>
    </row>
    <row r="762" spans="4:4" x14ac:dyDescent="0.3">
      <c r="D762" s="20"/>
    </row>
    <row r="763" spans="4:4" x14ac:dyDescent="0.3">
      <c r="D763" s="20"/>
    </row>
    <row r="764" spans="4:4" x14ac:dyDescent="0.3">
      <c r="D764" s="20"/>
    </row>
    <row r="765" spans="4:4" x14ac:dyDescent="0.3">
      <c r="D765" s="20"/>
    </row>
    <row r="766" spans="4:4" x14ac:dyDescent="0.3">
      <c r="D766" s="20"/>
    </row>
    <row r="767" spans="4:4" x14ac:dyDescent="0.3">
      <c r="D767" s="20"/>
    </row>
    <row r="768" spans="4:4" x14ac:dyDescent="0.3">
      <c r="D768" s="20"/>
    </row>
    <row r="769" spans="4:4" x14ac:dyDescent="0.3">
      <c r="D769" s="20"/>
    </row>
    <row r="770" spans="4:4" x14ac:dyDescent="0.3">
      <c r="D770" s="20"/>
    </row>
    <row r="771" spans="4:4" x14ac:dyDescent="0.3">
      <c r="D771" s="20"/>
    </row>
    <row r="772" spans="4:4" x14ac:dyDescent="0.3">
      <c r="D772" s="20"/>
    </row>
    <row r="773" spans="4:4" x14ac:dyDescent="0.3">
      <c r="D773" s="20"/>
    </row>
    <row r="774" spans="4:4" x14ac:dyDescent="0.3">
      <c r="D774" s="20"/>
    </row>
    <row r="775" spans="4:4" x14ac:dyDescent="0.3">
      <c r="D775" s="20"/>
    </row>
    <row r="776" spans="4:4" x14ac:dyDescent="0.3">
      <c r="D776" s="20"/>
    </row>
    <row r="777" spans="4:4" x14ac:dyDescent="0.3">
      <c r="D777" s="20"/>
    </row>
    <row r="778" spans="4:4" x14ac:dyDescent="0.3">
      <c r="D778" s="20"/>
    </row>
    <row r="779" spans="4:4" x14ac:dyDescent="0.3">
      <c r="D779" s="20"/>
    </row>
    <row r="780" spans="4:4" x14ac:dyDescent="0.3">
      <c r="D780" s="20"/>
    </row>
    <row r="781" spans="4:4" x14ac:dyDescent="0.3">
      <c r="D781" s="20"/>
    </row>
    <row r="782" spans="4:4" x14ac:dyDescent="0.3">
      <c r="D782" s="20"/>
    </row>
    <row r="783" spans="4:4" x14ac:dyDescent="0.3">
      <c r="D783" s="20"/>
    </row>
    <row r="784" spans="4:4" x14ac:dyDescent="0.3">
      <c r="D784" s="20"/>
    </row>
    <row r="785" spans="4:4" x14ac:dyDescent="0.3">
      <c r="D785" s="20"/>
    </row>
    <row r="786" spans="4:4" x14ac:dyDescent="0.3">
      <c r="D786" s="20"/>
    </row>
    <row r="787" spans="4:4" x14ac:dyDescent="0.3">
      <c r="D787" s="20"/>
    </row>
    <row r="788" spans="4:4" x14ac:dyDescent="0.3">
      <c r="D788" s="20"/>
    </row>
    <row r="789" spans="4:4" x14ac:dyDescent="0.3">
      <c r="D789" s="20"/>
    </row>
    <row r="790" spans="4:4" x14ac:dyDescent="0.3">
      <c r="D790" s="20"/>
    </row>
    <row r="791" spans="4:4" x14ac:dyDescent="0.3">
      <c r="D791" s="20"/>
    </row>
    <row r="792" spans="4:4" x14ac:dyDescent="0.3">
      <c r="D792" s="20"/>
    </row>
    <row r="793" spans="4:4" x14ac:dyDescent="0.3">
      <c r="D793" s="20"/>
    </row>
    <row r="794" spans="4:4" x14ac:dyDescent="0.3">
      <c r="D794" s="20"/>
    </row>
    <row r="795" spans="4:4" x14ac:dyDescent="0.3">
      <c r="D795" s="20"/>
    </row>
    <row r="796" spans="4:4" x14ac:dyDescent="0.3">
      <c r="D796" s="20"/>
    </row>
    <row r="797" spans="4:4" x14ac:dyDescent="0.3">
      <c r="D797" s="20"/>
    </row>
    <row r="798" spans="4:4" x14ac:dyDescent="0.3">
      <c r="D798" s="20"/>
    </row>
    <row r="799" spans="4:4" x14ac:dyDescent="0.3">
      <c r="D799" s="20"/>
    </row>
    <row r="800" spans="4:4" x14ac:dyDescent="0.3">
      <c r="D800" s="20"/>
    </row>
    <row r="801" spans="4:4" x14ac:dyDescent="0.3">
      <c r="D801" s="20"/>
    </row>
    <row r="802" spans="4:4" x14ac:dyDescent="0.3">
      <c r="D802" s="20"/>
    </row>
    <row r="803" spans="4:4" x14ac:dyDescent="0.3">
      <c r="D803" s="20"/>
    </row>
    <row r="804" spans="4:4" x14ac:dyDescent="0.3">
      <c r="D804" s="20"/>
    </row>
    <row r="805" spans="4:4" x14ac:dyDescent="0.3">
      <c r="D805" s="20"/>
    </row>
    <row r="806" spans="4:4" x14ac:dyDescent="0.3">
      <c r="D806" s="20"/>
    </row>
    <row r="807" spans="4:4" x14ac:dyDescent="0.3">
      <c r="D807" s="20"/>
    </row>
    <row r="808" spans="4:4" x14ac:dyDescent="0.3">
      <c r="D808" s="20"/>
    </row>
    <row r="809" spans="4:4" x14ac:dyDescent="0.3">
      <c r="D809" s="20"/>
    </row>
    <row r="810" spans="4:4" x14ac:dyDescent="0.3">
      <c r="D810" s="20"/>
    </row>
    <row r="811" spans="4:4" x14ac:dyDescent="0.3">
      <c r="D811" s="20"/>
    </row>
    <row r="812" spans="4:4" x14ac:dyDescent="0.3">
      <c r="D812" s="20"/>
    </row>
    <row r="813" spans="4:4" x14ac:dyDescent="0.3">
      <c r="D813" s="20"/>
    </row>
    <row r="814" spans="4:4" x14ac:dyDescent="0.3">
      <c r="D814" s="20"/>
    </row>
    <row r="815" spans="4:4" x14ac:dyDescent="0.3">
      <c r="D815" s="20"/>
    </row>
    <row r="816" spans="4:4" x14ac:dyDescent="0.3">
      <c r="D816" s="20"/>
    </row>
    <row r="817" spans="4:4" x14ac:dyDescent="0.3">
      <c r="D817" s="20"/>
    </row>
    <row r="818" spans="4:4" x14ac:dyDescent="0.3">
      <c r="D818" s="20"/>
    </row>
    <row r="819" spans="4:4" x14ac:dyDescent="0.3">
      <c r="D819" s="20"/>
    </row>
    <row r="820" spans="4:4" x14ac:dyDescent="0.3">
      <c r="D820" s="20"/>
    </row>
    <row r="821" spans="4:4" x14ac:dyDescent="0.3">
      <c r="D821" s="20"/>
    </row>
    <row r="822" spans="4:4" x14ac:dyDescent="0.3">
      <c r="D822" s="20"/>
    </row>
    <row r="823" spans="4:4" x14ac:dyDescent="0.3">
      <c r="D823" s="20"/>
    </row>
    <row r="824" spans="4:4" x14ac:dyDescent="0.3">
      <c r="D824" s="20"/>
    </row>
    <row r="825" spans="4:4" x14ac:dyDescent="0.3">
      <c r="D825" s="20"/>
    </row>
    <row r="826" spans="4:4" x14ac:dyDescent="0.3">
      <c r="D826" s="20"/>
    </row>
    <row r="827" spans="4:4" x14ac:dyDescent="0.3">
      <c r="D827" s="20"/>
    </row>
    <row r="828" spans="4:4" x14ac:dyDescent="0.3">
      <c r="D828" s="20"/>
    </row>
    <row r="829" spans="4:4" x14ac:dyDescent="0.3">
      <c r="D829" s="20"/>
    </row>
    <row r="830" spans="4:4" x14ac:dyDescent="0.3">
      <c r="D830" s="20"/>
    </row>
    <row r="831" spans="4:4" x14ac:dyDescent="0.3">
      <c r="D831" s="20"/>
    </row>
    <row r="832" spans="4:4" x14ac:dyDescent="0.3">
      <c r="D832" s="20"/>
    </row>
    <row r="833" spans="4:4" x14ac:dyDescent="0.3">
      <c r="D833" s="20"/>
    </row>
    <row r="834" spans="4:4" x14ac:dyDescent="0.3">
      <c r="D834" s="20"/>
    </row>
    <row r="835" spans="4:4" x14ac:dyDescent="0.3">
      <c r="D835" s="20"/>
    </row>
    <row r="836" spans="4:4" x14ac:dyDescent="0.3">
      <c r="D836" s="20"/>
    </row>
    <row r="837" spans="4:4" x14ac:dyDescent="0.3">
      <c r="D837" s="20"/>
    </row>
    <row r="838" spans="4:4" x14ac:dyDescent="0.3">
      <c r="D838" s="20"/>
    </row>
    <row r="839" spans="4:4" x14ac:dyDescent="0.3">
      <c r="D839" s="20"/>
    </row>
    <row r="840" spans="4:4" x14ac:dyDescent="0.3">
      <c r="D840" s="20"/>
    </row>
    <row r="841" spans="4:4" x14ac:dyDescent="0.3">
      <c r="D841" s="20"/>
    </row>
    <row r="842" spans="4:4" x14ac:dyDescent="0.3">
      <c r="D842" s="20"/>
    </row>
    <row r="843" spans="4:4" x14ac:dyDescent="0.3">
      <c r="D843" s="20"/>
    </row>
    <row r="844" spans="4:4" x14ac:dyDescent="0.3">
      <c r="D844" s="20"/>
    </row>
    <row r="845" spans="4:4" x14ac:dyDescent="0.3">
      <c r="D845" s="20"/>
    </row>
    <row r="846" spans="4:4" x14ac:dyDescent="0.3">
      <c r="D846" s="20"/>
    </row>
    <row r="847" spans="4:4" x14ac:dyDescent="0.3">
      <c r="D847" s="20"/>
    </row>
    <row r="848" spans="4:4" x14ac:dyDescent="0.3">
      <c r="D848" s="20"/>
    </row>
    <row r="849" spans="4:4" x14ac:dyDescent="0.3">
      <c r="D849" s="20"/>
    </row>
    <row r="850" spans="4:4" x14ac:dyDescent="0.3">
      <c r="D850" s="20"/>
    </row>
    <row r="851" spans="4:4" x14ac:dyDescent="0.3">
      <c r="D851" s="20"/>
    </row>
    <row r="852" spans="4:4" x14ac:dyDescent="0.3">
      <c r="D852" s="20"/>
    </row>
    <row r="853" spans="4:4" x14ac:dyDescent="0.3">
      <c r="D853" s="20"/>
    </row>
    <row r="854" spans="4:4" x14ac:dyDescent="0.3">
      <c r="D854" s="20"/>
    </row>
    <row r="855" spans="4:4" x14ac:dyDescent="0.3">
      <c r="D855" s="20"/>
    </row>
    <row r="856" spans="4:4" x14ac:dyDescent="0.3">
      <c r="D856" s="20"/>
    </row>
    <row r="857" spans="4:4" x14ac:dyDescent="0.3">
      <c r="D857" s="20"/>
    </row>
    <row r="858" spans="4:4" x14ac:dyDescent="0.3">
      <c r="D858" s="20"/>
    </row>
    <row r="859" spans="4:4" x14ac:dyDescent="0.3">
      <c r="D859" s="20"/>
    </row>
    <row r="860" spans="4:4" x14ac:dyDescent="0.3">
      <c r="D860" s="20"/>
    </row>
    <row r="861" spans="4:4" x14ac:dyDescent="0.3">
      <c r="D861" s="20"/>
    </row>
    <row r="862" spans="4:4" x14ac:dyDescent="0.3">
      <c r="D862" s="20"/>
    </row>
    <row r="863" spans="4:4" x14ac:dyDescent="0.3">
      <c r="D863" s="20"/>
    </row>
    <row r="864" spans="4:4" x14ac:dyDescent="0.3">
      <c r="D864" s="20"/>
    </row>
    <row r="865" spans="4:4" x14ac:dyDescent="0.3">
      <c r="D865" s="20"/>
    </row>
    <row r="866" spans="4:4" x14ac:dyDescent="0.3">
      <c r="D866" s="20"/>
    </row>
    <row r="867" spans="4:4" x14ac:dyDescent="0.3">
      <c r="D867" s="20"/>
    </row>
    <row r="868" spans="4:4" x14ac:dyDescent="0.3">
      <c r="D868" s="20"/>
    </row>
    <row r="869" spans="4:4" x14ac:dyDescent="0.3">
      <c r="D869" s="20"/>
    </row>
    <row r="870" spans="4:4" x14ac:dyDescent="0.3">
      <c r="D870" s="20"/>
    </row>
    <row r="871" spans="4:4" x14ac:dyDescent="0.3">
      <c r="D871" s="20"/>
    </row>
    <row r="872" spans="4:4" x14ac:dyDescent="0.3">
      <c r="D872" s="20"/>
    </row>
    <row r="873" spans="4:4" x14ac:dyDescent="0.3">
      <c r="D873" s="20"/>
    </row>
    <row r="874" spans="4:4" x14ac:dyDescent="0.3">
      <c r="D874" s="20"/>
    </row>
    <row r="875" spans="4:4" x14ac:dyDescent="0.3">
      <c r="D875" s="20"/>
    </row>
    <row r="876" spans="4:4" x14ac:dyDescent="0.3">
      <c r="D876" s="20"/>
    </row>
    <row r="877" spans="4:4" x14ac:dyDescent="0.3">
      <c r="D877" s="20"/>
    </row>
    <row r="878" spans="4:4" x14ac:dyDescent="0.3">
      <c r="D878" s="20"/>
    </row>
    <row r="879" spans="4:4" x14ac:dyDescent="0.3">
      <c r="D879" s="20"/>
    </row>
    <row r="880" spans="4:4" x14ac:dyDescent="0.3">
      <c r="D880" s="20"/>
    </row>
    <row r="881" spans="4:4" x14ac:dyDescent="0.3">
      <c r="D881" s="20"/>
    </row>
    <row r="882" spans="4:4" x14ac:dyDescent="0.3">
      <c r="D882" s="20"/>
    </row>
    <row r="883" spans="4:4" x14ac:dyDescent="0.3">
      <c r="D883" s="20"/>
    </row>
    <row r="884" spans="4:4" x14ac:dyDescent="0.3">
      <c r="D884" s="20"/>
    </row>
    <row r="885" spans="4:4" x14ac:dyDescent="0.3">
      <c r="D885" s="20"/>
    </row>
    <row r="886" spans="4:4" x14ac:dyDescent="0.3">
      <c r="D886" s="20"/>
    </row>
    <row r="887" spans="4:4" x14ac:dyDescent="0.3">
      <c r="D887" s="20"/>
    </row>
    <row r="888" spans="4:4" x14ac:dyDescent="0.3">
      <c r="D888" s="20"/>
    </row>
    <row r="889" spans="4:4" x14ac:dyDescent="0.3">
      <c r="D889" s="20"/>
    </row>
    <row r="890" spans="4:4" x14ac:dyDescent="0.3">
      <c r="D890" s="20"/>
    </row>
    <row r="891" spans="4:4" x14ac:dyDescent="0.3">
      <c r="D891" s="20"/>
    </row>
    <row r="892" spans="4:4" x14ac:dyDescent="0.3">
      <c r="D892" s="20"/>
    </row>
    <row r="893" spans="4:4" x14ac:dyDescent="0.3">
      <c r="D893" s="20"/>
    </row>
    <row r="894" spans="4:4" x14ac:dyDescent="0.3">
      <c r="D894" s="20"/>
    </row>
    <row r="895" spans="4:4" x14ac:dyDescent="0.3">
      <c r="D895" s="20"/>
    </row>
    <row r="896" spans="4:4" x14ac:dyDescent="0.3">
      <c r="D896" s="20"/>
    </row>
    <row r="897" spans="4:4" x14ac:dyDescent="0.3">
      <c r="D897" s="20"/>
    </row>
    <row r="898" spans="4:4" x14ac:dyDescent="0.3">
      <c r="D898" s="20"/>
    </row>
    <row r="899" spans="4:4" x14ac:dyDescent="0.3">
      <c r="D899" s="20"/>
    </row>
    <row r="900" spans="4:4" x14ac:dyDescent="0.3">
      <c r="D900" s="20"/>
    </row>
    <row r="901" spans="4:4" x14ac:dyDescent="0.3">
      <c r="D901" s="20"/>
    </row>
    <row r="902" spans="4:4" x14ac:dyDescent="0.3">
      <c r="D902" s="20"/>
    </row>
    <row r="903" spans="4:4" x14ac:dyDescent="0.3">
      <c r="D903" s="20"/>
    </row>
    <row r="904" spans="4:4" x14ac:dyDescent="0.3">
      <c r="D904" s="20"/>
    </row>
    <row r="905" spans="4:4" x14ac:dyDescent="0.3">
      <c r="D905" s="20"/>
    </row>
    <row r="906" spans="4:4" x14ac:dyDescent="0.3">
      <c r="D906" s="20"/>
    </row>
    <row r="907" spans="4:4" x14ac:dyDescent="0.3">
      <c r="D907" s="20"/>
    </row>
    <row r="908" spans="4:4" x14ac:dyDescent="0.3">
      <c r="D908" s="20"/>
    </row>
    <row r="909" spans="4:4" x14ac:dyDescent="0.3">
      <c r="D909" s="20"/>
    </row>
    <row r="910" spans="4:4" x14ac:dyDescent="0.3">
      <c r="D910" s="20"/>
    </row>
    <row r="911" spans="4:4" x14ac:dyDescent="0.3">
      <c r="D911" s="20"/>
    </row>
    <row r="912" spans="4:4" x14ac:dyDescent="0.3">
      <c r="D912" s="20"/>
    </row>
    <row r="913" spans="4:4" x14ac:dyDescent="0.3">
      <c r="D913" s="20"/>
    </row>
    <row r="914" spans="4:4" x14ac:dyDescent="0.3">
      <c r="D914" s="20"/>
    </row>
    <row r="915" spans="4:4" x14ac:dyDescent="0.3">
      <c r="D915" s="20"/>
    </row>
    <row r="916" spans="4:4" x14ac:dyDescent="0.3">
      <c r="D916" s="20"/>
    </row>
    <row r="917" spans="4:4" x14ac:dyDescent="0.3">
      <c r="D917" s="20"/>
    </row>
    <row r="918" spans="4:4" x14ac:dyDescent="0.3">
      <c r="D918" s="20"/>
    </row>
    <row r="919" spans="4:4" x14ac:dyDescent="0.3">
      <c r="D919" s="20"/>
    </row>
    <row r="920" spans="4:4" x14ac:dyDescent="0.3">
      <c r="D920" s="20"/>
    </row>
    <row r="921" spans="4:4" x14ac:dyDescent="0.3">
      <c r="D921" s="20"/>
    </row>
    <row r="922" spans="4:4" x14ac:dyDescent="0.3">
      <c r="D922" s="20"/>
    </row>
    <row r="923" spans="4:4" x14ac:dyDescent="0.3">
      <c r="D923" s="20"/>
    </row>
    <row r="924" spans="4:4" x14ac:dyDescent="0.3">
      <c r="D924" s="20"/>
    </row>
    <row r="925" spans="4:4" x14ac:dyDescent="0.3">
      <c r="D925" s="20"/>
    </row>
    <row r="926" spans="4:4" x14ac:dyDescent="0.3">
      <c r="D926" s="20"/>
    </row>
    <row r="927" spans="4:4" x14ac:dyDescent="0.3">
      <c r="D927" s="20"/>
    </row>
    <row r="928" spans="4:4" x14ac:dyDescent="0.3">
      <c r="D928" s="20"/>
    </row>
    <row r="929" spans="4:4" x14ac:dyDescent="0.3">
      <c r="D929" s="20"/>
    </row>
    <row r="930" spans="4:4" x14ac:dyDescent="0.3">
      <c r="D930" s="20"/>
    </row>
    <row r="931" spans="4:4" x14ac:dyDescent="0.3">
      <c r="D931" s="20"/>
    </row>
    <row r="932" spans="4:4" x14ac:dyDescent="0.3">
      <c r="D932" s="20"/>
    </row>
    <row r="933" spans="4:4" x14ac:dyDescent="0.3">
      <c r="D933" s="20"/>
    </row>
    <row r="934" spans="4:4" x14ac:dyDescent="0.3">
      <c r="D934" s="20"/>
    </row>
    <row r="935" spans="4:4" x14ac:dyDescent="0.3">
      <c r="D935" s="20"/>
    </row>
    <row r="936" spans="4:4" x14ac:dyDescent="0.3">
      <c r="D936" s="20"/>
    </row>
    <row r="937" spans="4:4" x14ac:dyDescent="0.3">
      <c r="D937" s="20"/>
    </row>
    <row r="938" spans="4:4" x14ac:dyDescent="0.3">
      <c r="D938" s="20"/>
    </row>
    <row r="939" spans="4:4" x14ac:dyDescent="0.3">
      <c r="D939" s="20"/>
    </row>
    <row r="940" spans="4:4" x14ac:dyDescent="0.3">
      <c r="D940" s="20"/>
    </row>
    <row r="941" spans="4:4" x14ac:dyDescent="0.3">
      <c r="D941" s="20"/>
    </row>
    <row r="942" spans="4:4" x14ac:dyDescent="0.3">
      <c r="D942" s="20"/>
    </row>
    <row r="943" spans="4:4" x14ac:dyDescent="0.3">
      <c r="D943" s="20"/>
    </row>
    <row r="944" spans="4:4" x14ac:dyDescent="0.3">
      <c r="D944" s="20"/>
    </row>
    <row r="945" spans="4:4" x14ac:dyDescent="0.3">
      <c r="D945" s="20"/>
    </row>
    <row r="946" spans="4:4" x14ac:dyDescent="0.3">
      <c r="D946" s="20"/>
    </row>
    <row r="947" spans="4:4" x14ac:dyDescent="0.3">
      <c r="D947" s="20"/>
    </row>
    <row r="948" spans="4:4" x14ac:dyDescent="0.3">
      <c r="D948" s="20"/>
    </row>
    <row r="949" spans="4:4" x14ac:dyDescent="0.3">
      <c r="D949" s="20"/>
    </row>
    <row r="950" spans="4:4" x14ac:dyDescent="0.3">
      <c r="D950" s="20"/>
    </row>
    <row r="951" spans="4:4" x14ac:dyDescent="0.3">
      <c r="D951" s="20"/>
    </row>
    <row r="952" spans="4:4" x14ac:dyDescent="0.3">
      <c r="D952" s="20"/>
    </row>
    <row r="953" spans="4:4" x14ac:dyDescent="0.3">
      <c r="D953" s="20"/>
    </row>
    <row r="954" spans="4:4" x14ac:dyDescent="0.3">
      <c r="D954" s="20"/>
    </row>
    <row r="955" spans="4:4" x14ac:dyDescent="0.3">
      <c r="D955" s="20"/>
    </row>
    <row r="956" spans="4:4" x14ac:dyDescent="0.3">
      <c r="D956" s="20"/>
    </row>
    <row r="957" spans="4:4" x14ac:dyDescent="0.3">
      <c r="D957" s="20"/>
    </row>
    <row r="958" spans="4:4" x14ac:dyDescent="0.3">
      <c r="D958" s="20"/>
    </row>
    <row r="959" spans="4:4" x14ac:dyDescent="0.3">
      <c r="D959" s="20"/>
    </row>
    <row r="960" spans="4:4" x14ac:dyDescent="0.3">
      <c r="D960" s="20"/>
    </row>
    <row r="961" spans="4:4" x14ac:dyDescent="0.3">
      <c r="D961" s="20"/>
    </row>
    <row r="962" spans="4:4" x14ac:dyDescent="0.3">
      <c r="D962" s="20"/>
    </row>
    <row r="963" spans="4:4" x14ac:dyDescent="0.3">
      <c r="D963" s="20"/>
    </row>
    <row r="964" spans="4:4" x14ac:dyDescent="0.3">
      <c r="D964" s="20"/>
    </row>
    <row r="965" spans="4:4" x14ac:dyDescent="0.3">
      <c r="D965" s="20"/>
    </row>
    <row r="966" spans="4:4" x14ac:dyDescent="0.3">
      <c r="D966" s="20"/>
    </row>
    <row r="967" spans="4:4" x14ac:dyDescent="0.3">
      <c r="D967" s="20"/>
    </row>
    <row r="968" spans="4:4" x14ac:dyDescent="0.3">
      <c r="D968" s="20"/>
    </row>
    <row r="969" spans="4:4" x14ac:dyDescent="0.3">
      <c r="D969" s="20"/>
    </row>
    <row r="970" spans="4:4" x14ac:dyDescent="0.3">
      <c r="D970" s="20"/>
    </row>
    <row r="971" spans="4:4" x14ac:dyDescent="0.3">
      <c r="D971" s="20"/>
    </row>
    <row r="972" spans="4:4" x14ac:dyDescent="0.3">
      <c r="D972" s="20"/>
    </row>
    <row r="973" spans="4:4" x14ac:dyDescent="0.3">
      <c r="D973" s="20"/>
    </row>
    <row r="974" spans="4:4" x14ac:dyDescent="0.3">
      <c r="D974" s="20"/>
    </row>
    <row r="975" spans="4:4" x14ac:dyDescent="0.3">
      <c r="D975" s="20"/>
    </row>
    <row r="976" spans="4:4" x14ac:dyDescent="0.3">
      <c r="D976" s="20"/>
    </row>
    <row r="977" spans="4:4" x14ac:dyDescent="0.3">
      <c r="D977" s="20"/>
    </row>
    <row r="978" spans="4:4" x14ac:dyDescent="0.3">
      <c r="D978" s="20"/>
    </row>
    <row r="979" spans="4:4" x14ac:dyDescent="0.3">
      <c r="D979" s="20"/>
    </row>
    <row r="980" spans="4:4" x14ac:dyDescent="0.3">
      <c r="D980" s="20"/>
    </row>
    <row r="981" spans="4:4" x14ac:dyDescent="0.3">
      <c r="D981" s="20"/>
    </row>
    <row r="982" spans="4:4" x14ac:dyDescent="0.3">
      <c r="D982" s="20"/>
    </row>
    <row r="983" spans="4:4" x14ac:dyDescent="0.3">
      <c r="D983" s="20"/>
    </row>
    <row r="984" spans="4:4" x14ac:dyDescent="0.3">
      <c r="D984" s="20"/>
    </row>
    <row r="985" spans="4:4" x14ac:dyDescent="0.3">
      <c r="D985" s="20"/>
    </row>
    <row r="986" spans="4:4" x14ac:dyDescent="0.3">
      <c r="D986" s="20"/>
    </row>
    <row r="987" spans="4:4" x14ac:dyDescent="0.3">
      <c r="D987" s="20"/>
    </row>
    <row r="988" spans="4:4" x14ac:dyDescent="0.3">
      <c r="D988" s="20"/>
    </row>
    <row r="989" spans="4:4" x14ac:dyDescent="0.3">
      <c r="D989" s="20"/>
    </row>
    <row r="990" spans="4:4" x14ac:dyDescent="0.3">
      <c r="D990" s="20"/>
    </row>
    <row r="991" spans="4:4" x14ac:dyDescent="0.3">
      <c r="D991" s="20"/>
    </row>
    <row r="992" spans="4:4" x14ac:dyDescent="0.3">
      <c r="D992" s="20"/>
    </row>
    <row r="993" spans="4:4" x14ac:dyDescent="0.3">
      <c r="D993" s="20"/>
    </row>
    <row r="994" spans="4:4" x14ac:dyDescent="0.3">
      <c r="D994" s="20"/>
    </row>
    <row r="995" spans="4:4" x14ac:dyDescent="0.3">
      <c r="D995" s="20"/>
    </row>
    <row r="996" spans="4:4" x14ac:dyDescent="0.3">
      <c r="D996" s="20"/>
    </row>
    <row r="997" spans="4:4" x14ac:dyDescent="0.3">
      <c r="D997" s="20"/>
    </row>
    <row r="998" spans="4:4" x14ac:dyDescent="0.3">
      <c r="D998" s="20"/>
    </row>
    <row r="999" spans="4:4" x14ac:dyDescent="0.3">
      <c r="D999" s="20"/>
    </row>
    <row r="1000" spans="4:4" x14ac:dyDescent="0.3">
      <c r="D1000" s="20"/>
    </row>
    <row r="1001" spans="4:4" x14ac:dyDescent="0.3">
      <c r="D1001" s="20"/>
    </row>
    <row r="1002" spans="4:4" x14ac:dyDescent="0.3">
      <c r="D1002" s="20"/>
    </row>
    <row r="1003" spans="4:4" x14ac:dyDescent="0.3">
      <c r="D1003" s="20"/>
    </row>
    <row r="1004" spans="4:4" x14ac:dyDescent="0.3">
      <c r="D1004" s="20"/>
    </row>
    <row r="1005" spans="4:4" x14ac:dyDescent="0.3">
      <c r="D1005" s="20"/>
    </row>
    <row r="1006" spans="4:4" x14ac:dyDescent="0.3">
      <c r="D1006" s="20"/>
    </row>
    <row r="1007" spans="4:4" x14ac:dyDescent="0.3">
      <c r="D1007" s="20"/>
    </row>
    <row r="1008" spans="4:4" x14ac:dyDescent="0.3">
      <c r="D1008" s="20"/>
    </row>
    <row r="1009" spans="4:4" x14ac:dyDescent="0.3">
      <c r="D1009" s="20"/>
    </row>
    <row r="1010" spans="4:4" x14ac:dyDescent="0.3">
      <c r="D1010" s="20"/>
    </row>
    <row r="1011" spans="4:4" x14ac:dyDescent="0.3">
      <c r="D1011" s="20"/>
    </row>
    <row r="1012" spans="4:4" x14ac:dyDescent="0.3">
      <c r="D1012" s="20"/>
    </row>
    <row r="1013" spans="4:4" x14ac:dyDescent="0.3">
      <c r="D1013" s="20"/>
    </row>
    <row r="1014" spans="4:4" x14ac:dyDescent="0.3">
      <c r="D1014" s="20"/>
    </row>
    <row r="1015" spans="4:4" x14ac:dyDescent="0.3">
      <c r="D1015" s="20"/>
    </row>
    <row r="1016" spans="4:4" x14ac:dyDescent="0.3">
      <c r="D1016" s="20"/>
    </row>
    <row r="1017" spans="4:4" x14ac:dyDescent="0.3">
      <c r="D1017" s="20"/>
    </row>
    <row r="1018" spans="4:4" x14ac:dyDescent="0.3">
      <c r="D1018" s="20"/>
    </row>
    <row r="1019" spans="4:4" x14ac:dyDescent="0.3">
      <c r="D1019" s="20"/>
    </row>
    <row r="1020" spans="4:4" x14ac:dyDescent="0.3">
      <c r="D1020" s="20"/>
    </row>
    <row r="1021" spans="4:4" x14ac:dyDescent="0.3">
      <c r="D1021" s="20"/>
    </row>
    <row r="1022" spans="4:4" x14ac:dyDescent="0.3">
      <c r="D1022" s="20"/>
    </row>
    <row r="1023" spans="4:4" x14ac:dyDescent="0.3">
      <c r="D1023" s="20"/>
    </row>
    <row r="1024" spans="4:4" x14ac:dyDescent="0.3">
      <c r="D1024" s="20"/>
    </row>
    <row r="1025" spans="4:4" x14ac:dyDescent="0.3">
      <c r="D1025" s="20"/>
    </row>
    <row r="1026" spans="4:4" x14ac:dyDescent="0.3">
      <c r="D1026" s="20"/>
    </row>
    <row r="1027" spans="4:4" x14ac:dyDescent="0.3">
      <c r="D1027" s="20"/>
    </row>
    <row r="1028" spans="4:4" x14ac:dyDescent="0.3">
      <c r="D1028" s="20"/>
    </row>
    <row r="1029" spans="4:4" x14ac:dyDescent="0.3">
      <c r="D1029" s="20"/>
    </row>
    <row r="1030" spans="4:4" x14ac:dyDescent="0.3">
      <c r="D1030" s="20"/>
    </row>
    <row r="1031" spans="4:4" x14ac:dyDescent="0.3">
      <c r="D1031" s="20"/>
    </row>
    <row r="1032" spans="4:4" x14ac:dyDescent="0.3">
      <c r="D1032" s="20"/>
    </row>
    <row r="1033" spans="4:4" x14ac:dyDescent="0.3">
      <c r="D1033" s="20"/>
    </row>
    <row r="1034" spans="4:4" x14ac:dyDescent="0.3">
      <c r="D1034" s="20"/>
    </row>
    <row r="1035" spans="4:4" x14ac:dyDescent="0.3">
      <c r="D1035" s="20"/>
    </row>
    <row r="1036" spans="4:4" x14ac:dyDescent="0.3">
      <c r="D1036" s="20"/>
    </row>
    <row r="1037" spans="4:4" x14ac:dyDescent="0.3">
      <c r="D1037" s="20"/>
    </row>
    <row r="1038" spans="4:4" x14ac:dyDescent="0.3">
      <c r="D1038" s="20"/>
    </row>
    <row r="1039" spans="4:4" x14ac:dyDescent="0.3">
      <c r="D1039" s="20"/>
    </row>
    <row r="1040" spans="4:4" x14ac:dyDescent="0.3">
      <c r="D1040" s="20"/>
    </row>
    <row r="1041" spans="4:4" x14ac:dyDescent="0.3">
      <c r="D1041" s="20"/>
    </row>
    <row r="1042" spans="4:4" x14ac:dyDescent="0.3">
      <c r="D1042" s="20"/>
    </row>
    <row r="1043" spans="4:4" x14ac:dyDescent="0.3">
      <c r="D1043" s="20"/>
    </row>
    <row r="1044" spans="4:4" x14ac:dyDescent="0.3">
      <c r="D1044" s="20"/>
    </row>
    <row r="1045" spans="4:4" x14ac:dyDescent="0.3">
      <c r="D1045" s="20"/>
    </row>
    <row r="1046" spans="4:4" x14ac:dyDescent="0.3">
      <c r="D1046" s="20"/>
    </row>
    <row r="1047" spans="4:4" x14ac:dyDescent="0.3">
      <c r="D1047" s="20"/>
    </row>
    <row r="1048" spans="4:4" x14ac:dyDescent="0.3">
      <c r="D1048" s="20"/>
    </row>
    <row r="1049" spans="4:4" x14ac:dyDescent="0.3">
      <c r="D1049" s="20"/>
    </row>
    <row r="1050" spans="4:4" x14ac:dyDescent="0.3">
      <c r="D1050" s="20"/>
    </row>
    <row r="1051" spans="4:4" x14ac:dyDescent="0.3">
      <c r="D1051" s="20"/>
    </row>
    <row r="1052" spans="4:4" x14ac:dyDescent="0.3">
      <c r="D1052" s="20"/>
    </row>
    <row r="1053" spans="4:4" x14ac:dyDescent="0.3">
      <c r="D1053" s="20"/>
    </row>
    <row r="1054" spans="4:4" x14ac:dyDescent="0.3">
      <c r="D1054" s="20"/>
    </row>
    <row r="1055" spans="4:4" x14ac:dyDescent="0.3">
      <c r="D1055" s="20"/>
    </row>
    <row r="1056" spans="4:4" x14ac:dyDescent="0.3">
      <c r="D1056" s="20"/>
    </row>
    <row r="1057" spans="4:4" x14ac:dyDescent="0.3">
      <c r="D1057" s="20"/>
    </row>
    <row r="1058" spans="4:4" x14ac:dyDescent="0.3">
      <c r="D1058" s="20"/>
    </row>
    <row r="1059" spans="4:4" x14ac:dyDescent="0.3">
      <c r="D1059" s="20"/>
    </row>
    <row r="1060" spans="4:4" x14ac:dyDescent="0.3">
      <c r="D1060" s="20"/>
    </row>
    <row r="1061" spans="4:4" x14ac:dyDescent="0.3">
      <c r="D1061" s="20"/>
    </row>
    <row r="1062" spans="4:4" x14ac:dyDescent="0.3">
      <c r="D1062" s="20"/>
    </row>
    <row r="1063" spans="4:4" x14ac:dyDescent="0.3">
      <c r="D1063" s="20"/>
    </row>
    <row r="1064" spans="4:4" x14ac:dyDescent="0.3">
      <c r="D1064" s="20"/>
    </row>
    <row r="1065" spans="4:4" x14ac:dyDescent="0.3">
      <c r="D1065" s="20"/>
    </row>
    <row r="1066" spans="4:4" x14ac:dyDescent="0.3">
      <c r="D1066" s="20"/>
    </row>
    <row r="1067" spans="4:4" x14ac:dyDescent="0.3">
      <c r="D1067" s="20"/>
    </row>
    <row r="1068" spans="4:4" x14ac:dyDescent="0.3">
      <c r="D1068" s="20"/>
    </row>
    <row r="1069" spans="4:4" x14ac:dyDescent="0.3">
      <c r="D1069" s="20"/>
    </row>
    <row r="1070" spans="4:4" x14ac:dyDescent="0.3">
      <c r="D1070" s="20"/>
    </row>
    <row r="1071" spans="4:4" x14ac:dyDescent="0.3">
      <c r="D1071" s="20"/>
    </row>
    <row r="1072" spans="4:4" x14ac:dyDescent="0.3">
      <c r="D1072" s="20"/>
    </row>
    <row r="1073" spans="4:4" x14ac:dyDescent="0.3">
      <c r="D1073" s="20"/>
    </row>
    <row r="1074" spans="4:4" x14ac:dyDescent="0.3">
      <c r="D1074" s="20"/>
    </row>
    <row r="1075" spans="4:4" x14ac:dyDescent="0.3">
      <c r="D1075" s="20"/>
    </row>
    <row r="1076" spans="4:4" x14ac:dyDescent="0.3">
      <c r="D1076" s="20"/>
    </row>
    <row r="1077" spans="4:4" x14ac:dyDescent="0.3">
      <c r="D1077" s="20"/>
    </row>
    <row r="1078" spans="4:4" x14ac:dyDescent="0.3">
      <c r="D1078" s="20"/>
    </row>
    <row r="1079" spans="4:4" x14ac:dyDescent="0.3">
      <c r="D1079" s="20"/>
    </row>
    <row r="1080" spans="4:4" x14ac:dyDescent="0.3">
      <c r="D1080" s="20"/>
    </row>
    <row r="1081" spans="4:4" x14ac:dyDescent="0.3">
      <c r="D1081" s="20"/>
    </row>
    <row r="1082" spans="4:4" x14ac:dyDescent="0.3">
      <c r="D1082" s="20"/>
    </row>
    <row r="1083" spans="4:4" x14ac:dyDescent="0.3">
      <c r="D1083" s="20"/>
    </row>
    <row r="1084" spans="4:4" x14ac:dyDescent="0.3">
      <c r="D1084" s="20"/>
    </row>
    <row r="1085" spans="4:4" x14ac:dyDescent="0.3">
      <c r="D1085" s="20"/>
    </row>
    <row r="1086" spans="4:4" x14ac:dyDescent="0.3">
      <c r="D1086" s="20"/>
    </row>
    <row r="1087" spans="4:4" x14ac:dyDescent="0.3">
      <c r="D1087" s="20"/>
    </row>
    <row r="1088" spans="4:4" x14ac:dyDescent="0.3">
      <c r="D1088" s="20"/>
    </row>
    <row r="1089" spans="4:4" x14ac:dyDescent="0.3">
      <c r="D1089" s="20"/>
    </row>
    <row r="1090" spans="4:4" x14ac:dyDescent="0.3">
      <c r="D1090" s="20"/>
    </row>
    <row r="1091" spans="4:4" x14ac:dyDescent="0.3">
      <c r="D1091" s="20"/>
    </row>
    <row r="1092" spans="4:4" x14ac:dyDescent="0.3">
      <c r="D1092" s="20"/>
    </row>
    <row r="1093" spans="4:4" x14ac:dyDescent="0.3">
      <c r="D1093" s="20"/>
    </row>
    <row r="1094" spans="4:4" x14ac:dyDescent="0.3">
      <c r="D1094" s="20"/>
    </row>
    <row r="1095" spans="4:4" x14ac:dyDescent="0.3">
      <c r="D1095" s="20"/>
    </row>
    <row r="1096" spans="4:4" x14ac:dyDescent="0.3">
      <c r="D1096" s="20"/>
    </row>
    <row r="1097" spans="4:4" x14ac:dyDescent="0.3">
      <c r="D1097" s="20"/>
    </row>
    <row r="1098" spans="4:4" x14ac:dyDescent="0.3">
      <c r="D1098" s="20"/>
    </row>
    <row r="1099" spans="4:4" x14ac:dyDescent="0.3">
      <c r="D1099" s="20"/>
    </row>
    <row r="1100" spans="4:4" x14ac:dyDescent="0.3">
      <c r="D1100" s="20"/>
    </row>
    <row r="1101" spans="4:4" x14ac:dyDescent="0.3">
      <c r="D1101" s="20"/>
    </row>
    <row r="1102" spans="4:4" x14ac:dyDescent="0.3">
      <c r="D1102" s="20"/>
    </row>
    <row r="1103" spans="4:4" x14ac:dyDescent="0.3">
      <c r="D1103" s="20"/>
    </row>
    <row r="1104" spans="4:4" x14ac:dyDescent="0.3">
      <c r="D1104" s="20"/>
    </row>
    <row r="1105" spans="4:4" x14ac:dyDescent="0.3">
      <c r="D1105" s="20"/>
    </row>
    <row r="1106" spans="4:4" x14ac:dyDescent="0.3">
      <c r="D1106" s="20"/>
    </row>
    <row r="1107" spans="4:4" x14ac:dyDescent="0.3">
      <c r="D1107" s="20"/>
    </row>
    <row r="1108" spans="4:4" x14ac:dyDescent="0.3">
      <c r="D1108" s="20"/>
    </row>
    <row r="1109" spans="4:4" x14ac:dyDescent="0.3">
      <c r="D1109" s="20"/>
    </row>
    <row r="1110" spans="4:4" x14ac:dyDescent="0.3">
      <c r="D1110" s="20"/>
    </row>
    <row r="1111" spans="4:4" x14ac:dyDescent="0.3">
      <c r="D1111" s="20"/>
    </row>
    <row r="1112" spans="4:4" x14ac:dyDescent="0.3">
      <c r="D1112" s="20"/>
    </row>
    <row r="1113" spans="4:4" x14ac:dyDescent="0.3">
      <c r="D1113" s="20"/>
    </row>
    <row r="1114" spans="4:4" x14ac:dyDescent="0.3">
      <c r="D1114" s="20"/>
    </row>
    <row r="1115" spans="4:4" x14ac:dyDescent="0.3">
      <c r="D1115" s="20"/>
    </row>
    <row r="1116" spans="4:4" x14ac:dyDescent="0.3">
      <c r="D1116" s="20"/>
    </row>
    <row r="1117" spans="4:4" x14ac:dyDescent="0.3">
      <c r="D1117" s="20"/>
    </row>
    <row r="1118" spans="4:4" x14ac:dyDescent="0.3">
      <c r="D1118" s="20"/>
    </row>
    <row r="1119" spans="4:4" x14ac:dyDescent="0.3">
      <c r="D1119" s="20"/>
    </row>
    <row r="1120" spans="4:4" x14ac:dyDescent="0.3">
      <c r="D1120" s="20"/>
    </row>
    <row r="1121" spans="4:4" x14ac:dyDescent="0.3">
      <c r="D1121" s="20"/>
    </row>
    <row r="1122" spans="4:4" x14ac:dyDescent="0.3">
      <c r="D1122" s="20"/>
    </row>
    <row r="1123" spans="4:4" x14ac:dyDescent="0.3">
      <c r="D1123" s="20"/>
    </row>
    <row r="1124" spans="4:4" x14ac:dyDescent="0.3">
      <c r="D1124" s="20"/>
    </row>
    <row r="1125" spans="4:4" x14ac:dyDescent="0.3">
      <c r="D1125" s="20"/>
    </row>
    <row r="1126" spans="4:4" x14ac:dyDescent="0.3">
      <c r="D1126" s="20"/>
    </row>
    <row r="1127" spans="4:4" x14ac:dyDescent="0.3">
      <c r="D1127" s="20"/>
    </row>
    <row r="1128" spans="4:4" x14ac:dyDescent="0.3">
      <c r="D1128" s="20"/>
    </row>
    <row r="1129" spans="4:4" x14ac:dyDescent="0.3">
      <c r="D1129" s="20"/>
    </row>
    <row r="1130" spans="4:4" x14ac:dyDescent="0.3">
      <c r="D1130" s="20"/>
    </row>
    <row r="1131" spans="4:4" x14ac:dyDescent="0.3">
      <c r="D1131" s="20"/>
    </row>
    <row r="1132" spans="4:4" x14ac:dyDescent="0.3">
      <c r="D1132" s="20"/>
    </row>
    <row r="1133" spans="4:4" x14ac:dyDescent="0.3">
      <c r="D1133" s="20"/>
    </row>
    <row r="1134" spans="4:4" x14ac:dyDescent="0.3">
      <c r="D1134" s="20"/>
    </row>
    <row r="1135" spans="4:4" x14ac:dyDescent="0.3">
      <c r="D1135" s="20"/>
    </row>
    <row r="1136" spans="4:4" x14ac:dyDescent="0.3">
      <c r="D1136" s="20"/>
    </row>
    <row r="1137" spans="4:4" x14ac:dyDescent="0.3">
      <c r="D1137" s="20"/>
    </row>
    <row r="1138" spans="4:4" x14ac:dyDescent="0.3">
      <c r="D1138" s="20"/>
    </row>
    <row r="1139" spans="4:4" x14ac:dyDescent="0.3">
      <c r="D1139" s="20"/>
    </row>
    <row r="1140" spans="4:4" x14ac:dyDescent="0.3">
      <c r="D1140" s="20"/>
    </row>
    <row r="1141" spans="4:4" x14ac:dyDescent="0.3">
      <c r="D1141" s="20"/>
    </row>
    <row r="1142" spans="4:4" x14ac:dyDescent="0.3">
      <c r="D1142" s="20"/>
    </row>
    <row r="1143" spans="4:4" x14ac:dyDescent="0.3">
      <c r="D1143" s="20"/>
    </row>
    <row r="1144" spans="4:4" x14ac:dyDescent="0.3">
      <c r="D1144" s="20"/>
    </row>
    <row r="1145" spans="4:4" x14ac:dyDescent="0.3">
      <c r="D1145" s="20"/>
    </row>
    <row r="1146" spans="4:4" x14ac:dyDescent="0.3">
      <c r="D1146" s="20"/>
    </row>
    <row r="1147" spans="4:4" x14ac:dyDescent="0.3">
      <c r="D1147" s="20"/>
    </row>
    <row r="1148" spans="4:4" x14ac:dyDescent="0.3">
      <c r="D1148" s="20"/>
    </row>
    <row r="1149" spans="4:4" x14ac:dyDescent="0.3">
      <c r="D1149" s="20"/>
    </row>
    <row r="1150" spans="4:4" x14ac:dyDescent="0.3">
      <c r="D1150" s="20"/>
    </row>
    <row r="1151" spans="4:4" x14ac:dyDescent="0.3">
      <c r="D1151" s="20"/>
    </row>
    <row r="1152" spans="4:4" x14ac:dyDescent="0.3">
      <c r="D1152" s="20"/>
    </row>
    <row r="1153" spans="4:4" x14ac:dyDescent="0.3">
      <c r="D1153" s="20"/>
    </row>
    <row r="1154" spans="4:4" x14ac:dyDescent="0.3">
      <c r="D1154" s="20"/>
    </row>
    <row r="1155" spans="4:4" x14ac:dyDescent="0.3">
      <c r="D1155" s="20"/>
    </row>
    <row r="1156" spans="4:4" x14ac:dyDescent="0.3">
      <c r="D1156" s="20"/>
    </row>
    <row r="1157" spans="4:4" x14ac:dyDescent="0.3">
      <c r="D1157" s="20"/>
    </row>
    <row r="1158" spans="4:4" x14ac:dyDescent="0.3">
      <c r="D1158" s="20"/>
    </row>
    <row r="1159" spans="4:4" x14ac:dyDescent="0.3">
      <c r="D1159" s="20"/>
    </row>
    <row r="1160" spans="4:4" x14ac:dyDescent="0.3">
      <c r="D1160" s="20"/>
    </row>
    <row r="1161" spans="4:4" x14ac:dyDescent="0.3">
      <c r="D1161" s="20"/>
    </row>
    <row r="1162" spans="4:4" x14ac:dyDescent="0.3">
      <c r="D1162" s="20"/>
    </row>
    <row r="1163" spans="4:4" x14ac:dyDescent="0.3">
      <c r="D1163" s="20"/>
    </row>
    <row r="1164" spans="4:4" x14ac:dyDescent="0.3">
      <c r="D1164" s="20"/>
    </row>
    <row r="1165" spans="4:4" x14ac:dyDescent="0.3">
      <c r="D1165" s="20"/>
    </row>
    <row r="1166" spans="4:4" x14ac:dyDescent="0.3">
      <c r="D1166" s="20"/>
    </row>
    <row r="1167" spans="4:4" x14ac:dyDescent="0.3">
      <c r="D1167" s="20"/>
    </row>
    <row r="1168" spans="4:4" x14ac:dyDescent="0.3">
      <c r="D1168" s="20"/>
    </row>
    <row r="1169" spans="4:4" x14ac:dyDescent="0.3">
      <c r="D1169" s="20"/>
    </row>
    <row r="1170" spans="4:4" x14ac:dyDescent="0.3">
      <c r="D1170" s="20"/>
    </row>
    <row r="1171" spans="4:4" x14ac:dyDescent="0.3">
      <c r="D1171" s="20"/>
    </row>
    <row r="1172" spans="4:4" x14ac:dyDescent="0.3">
      <c r="D1172" s="20"/>
    </row>
    <row r="1173" spans="4:4" x14ac:dyDescent="0.3">
      <c r="D1173" s="20"/>
    </row>
    <row r="1174" spans="4:4" x14ac:dyDescent="0.3">
      <c r="D1174" s="20"/>
    </row>
    <row r="1175" spans="4:4" x14ac:dyDescent="0.3">
      <c r="D1175" s="20"/>
    </row>
    <row r="1176" spans="4:4" x14ac:dyDescent="0.3">
      <c r="D1176" s="20"/>
    </row>
    <row r="1177" spans="4:4" x14ac:dyDescent="0.3">
      <c r="D1177" s="20"/>
    </row>
    <row r="1178" spans="4:4" x14ac:dyDescent="0.3">
      <c r="D1178" s="20"/>
    </row>
    <row r="1179" spans="4:4" x14ac:dyDescent="0.3">
      <c r="D1179" s="20"/>
    </row>
    <row r="1180" spans="4:4" x14ac:dyDescent="0.3">
      <c r="D1180" s="20"/>
    </row>
    <row r="1181" spans="4:4" x14ac:dyDescent="0.3">
      <c r="D1181" s="20"/>
    </row>
    <row r="1182" spans="4:4" x14ac:dyDescent="0.3">
      <c r="D1182" s="20"/>
    </row>
    <row r="1183" spans="4:4" x14ac:dyDescent="0.3">
      <c r="D1183" s="20"/>
    </row>
    <row r="1184" spans="4:4" x14ac:dyDescent="0.3">
      <c r="D1184" s="20"/>
    </row>
    <row r="1185" spans="4:4" x14ac:dyDescent="0.3">
      <c r="D1185" s="20"/>
    </row>
    <row r="1186" spans="4:4" x14ac:dyDescent="0.3">
      <c r="D1186" s="20"/>
    </row>
    <row r="1187" spans="4:4" x14ac:dyDescent="0.3">
      <c r="D1187" s="20"/>
    </row>
    <row r="1188" spans="4:4" x14ac:dyDescent="0.3">
      <c r="D1188" s="20"/>
    </row>
    <row r="1189" spans="4:4" x14ac:dyDescent="0.3">
      <c r="D1189" s="20"/>
    </row>
    <row r="1190" spans="4:4" x14ac:dyDescent="0.3">
      <c r="D1190" s="20"/>
    </row>
    <row r="1191" spans="4:4" x14ac:dyDescent="0.3">
      <c r="D1191" s="20"/>
    </row>
    <row r="1192" spans="4:4" x14ac:dyDescent="0.3">
      <c r="D1192" s="20"/>
    </row>
    <row r="1193" spans="4:4" x14ac:dyDescent="0.3">
      <c r="D1193" s="20"/>
    </row>
    <row r="1194" spans="4:4" x14ac:dyDescent="0.3">
      <c r="D1194" s="20"/>
    </row>
    <row r="1195" spans="4:4" x14ac:dyDescent="0.3">
      <c r="D1195" s="20"/>
    </row>
    <row r="1196" spans="4:4" x14ac:dyDescent="0.3">
      <c r="D1196" s="20"/>
    </row>
    <row r="1197" spans="4:4" x14ac:dyDescent="0.3">
      <c r="D1197" s="20"/>
    </row>
    <row r="1198" spans="4:4" x14ac:dyDescent="0.3">
      <c r="D1198" s="20"/>
    </row>
    <row r="1199" spans="4:4" x14ac:dyDescent="0.3">
      <c r="D1199" s="20"/>
    </row>
    <row r="1200" spans="4:4" x14ac:dyDescent="0.3">
      <c r="D1200" s="20"/>
    </row>
    <row r="1201" spans="4:4" x14ac:dyDescent="0.3">
      <c r="D1201" s="20"/>
    </row>
    <row r="1202" spans="4:4" x14ac:dyDescent="0.3">
      <c r="D1202" s="20"/>
    </row>
    <row r="1203" spans="4:4" x14ac:dyDescent="0.3">
      <c r="D1203" s="20"/>
    </row>
    <row r="1204" spans="4:4" x14ac:dyDescent="0.3">
      <c r="D1204" s="20"/>
    </row>
    <row r="1205" spans="4:4" x14ac:dyDescent="0.3">
      <c r="D1205" s="20"/>
    </row>
    <row r="1206" spans="4:4" x14ac:dyDescent="0.3">
      <c r="D1206" s="20"/>
    </row>
    <row r="1207" spans="4:4" x14ac:dyDescent="0.3">
      <c r="D1207" s="20"/>
    </row>
    <row r="1208" spans="4:4" x14ac:dyDescent="0.3">
      <c r="D1208" s="20"/>
    </row>
    <row r="1209" spans="4:4" x14ac:dyDescent="0.3">
      <c r="D1209" s="20"/>
    </row>
    <row r="1210" spans="4:4" x14ac:dyDescent="0.3">
      <c r="D1210" s="20"/>
    </row>
    <row r="1211" spans="4:4" x14ac:dyDescent="0.3">
      <c r="D1211" s="20"/>
    </row>
    <row r="1212" spans="4:4" x14ac:dyDescent="0.3">
      <c r="D1212" s="20"/>
    </row>
    <row r="1213" spans="4:4" x14ac:dyDescent="0.3">
      <c r="D1213" s="20"/>
    </row>
    <row r="1214" spans="4:4" x14ac:dyDescent="0.3">
      <c r="D1214" s="20"/>
    </row>
    <row r="1215" spans="4:4" x14ac:dyDescent="0.3">
      <c r="D1215" s="20"/>
    </row>
    <row r="1216" spans="4:4" x14ac:dyDescent="0.3">
      <c r="D1216" s="20"/>
    </row>
    <row r="1217" spans="4:4" x14ac:dyDescent="0.3">
      <c r="D1217" s="20"/>
    </row>
    <row r="1218" spans="4:4" x14ac:dyDescent="0.3">
      <c r="D1218" s="20"/>
    </row>
    <row r="1219" spans="4:4" x14ac:dyDescent="0.3">
      <c r="D1219" s="20"/>
    </row>
    <row r="1220" spans="4:4" x14ac:dyDescent="0.3">
      <c r="D1220" s="20"/>
    </row>
    <row r="1221" spans="4:4" x14ac:dyDescent="0.3">
      <c r="D1221" s="20"/>
    </row>
    <row r="1222" spans="4:4" x14ac:dyDescent="0.3">
      <c r="D1222" s="20"/>
    </row>
    <row r="1223" spans="4:4" x14ac:dyDescent="0.3">
      <c r="D1223" s="20"/>
    </row>
    <row r="1224" spans="4:4" x14ac:dyDescent="0.3">
      <c r="D1224" s="20"/>
    </row>
    <row r="1225" spans="4:4" x14ac:dyDescent="0.3">
      <c r="D1225" s="20"/>
    </row>
    <row r="1226" spans="4:4" x14ac:dyDescent="0.3">
      <c r="D1226" s="20"/>
    </row>
    <row r="1227" spans="4:4" x14ac:dyDescent="0.3">
      <c r="D1227" s="20"/>
    </row>
    <row r="1228" spans="4:4" x14ac:dyDescent="0.3">
      <c r="D1228" s="20"/>
    </row>
    <row r="1229" spans="4:4" x14ac:dyDescent="0.3">
      <c r="D1229" s="20"/>
    </row>
    <row r="1230" spans="4:4" x14ac:dyDescent="0.3">
      <c r="D1230" s="20"/>
    </row>
    <row r="1231" spans="4:4" x14ac:dyDescent="0.3">
      <c r="D1231" s="20"/>
    </row>
    <row r="1232" spans="4:4" x14ac:dyDescent="0.3">
      <c r="D1232" s="20"/>
    </row>
    <row r="1233" spans="4:4" x14ac:dyDescent="0.3">
      <c r="D1233" s="20"/>
    </row>
    <row r="1234" spans="4:4" x14ac:dyDescent="0.3">
      <c r="D1234" s="20"/>
    </row>
    <row r="1235" spans="4:4" x14ac:dyDescent="0.3">
      <c r="D1235" s="20"/>
    </row>
    <row r="1236" spans="4:4" x14ac:dyDescent="0.3">
      <c r="D1236" s="20"/>
    </row>
    <row r="1237" spans="4:4" x14ac:dyDescent="0.3">
      <c r="D1237" s="20"/>
    </row>
    <row r="1238" spans="4:4" x14ac:dyDescent="0.3">
      <c r="D1238" s="20"/>
    </row>
    <row r="1239" spans="4:4" x14ac:dyDescent="0.3">
      <c r="D1239" s="20"/>
    </row>
    <row r="1240" spans="4:4" x14ac:dyDescent="0.3">
      <c r="D1240" s="20"/>
    </row>
    <row r="1241" spans="4:4" x14ac:dyDescent="0.3">
      <c r="D1241" s="20"/>
    </row>
    <row r="1242" spans="4:4" x14ac:dyDescent="0.3">
      <c r="D1242" s="20"/>
    </row>
    <row r="1243" spans="4:4" x14ac:dyDescent="0.3">
      <c r="D1243" s="20"/>
    </row>
    <row r="1244" spans="4:4" x14ac:dyDescent="0.3">
      <c r="D1244" s="20"/>
    </row>
    <row r="1245" spans="4:4" x14ac:dyDescent="0.3">
      <c r="D1245" s="20"/>
    </row>
    <row r="1246" spans="4:4" x14ac:dyDescent="0.3">
      <c r="D1246" s="20"/>
    </row>
    <row r="1247" spans="4:4" x14ac:dyDescent="0.3">
      <c r="D1247" s="20"/>
    </row>
    <row r="1248" spans="4:4" x14ac:dyDescent="0.3">
      <c r="D1248" s="20"/>
    </row>
    <row r="1249" spans="4:4" x14ac:dyDescent="0.3">
      <c r="D1249" s="20"/>
    </row>
    <row r="1250" spans="4:4" x14ac:dyDescent="0.3">
      <c r="D1250" s="20"/>
    </row>
    <row r="1251" spans="4:4" x14ac:dyDescent="0.3">
      <c r="D1251" s="20"/>
    </row>
    <row r="1252" spans="4:4" x14ac:dyDescent="0.3">
      <c r="D1252" s="20"/>
    </row>
    <row r="1253" spans="4:4" x14ac:dyDescent="0.3">
      <c r="D1253" s="20"/>
    </row>
    <row r="1254" spans="4:4" x14ac:dyDescent="0.3">
      <c r="D1254" s="20"/>
    </row>
    <row r="1255" spans="4:4" x14ac:dyDescent="0.3">
      <c r="D1255" s="20"/>
    </row>
    <row r="1256" spans="4:4" x14ac:dyDescent="0.3">
      <c r="D1256" s="20"/>
    </row>
    <row r="1257" spans="4:4" x14ac:dyDescent="0.3">
      <c r="D1257" s="20"/>
    </row>
    <row r="1258" spans="4:4" x14ac:dyDescent="0.3">
      <c r="D1258" s="20"/>
    </row>
    <row r="1259" spans="4:4" x14ac:dyDescent="0.3">
      <c r="D1259" s="20"/>
    </row>
    <row r="1260" spans="4:4" x14ac:dyDescent="0.3">
      <c r="D1260" s="20"/>
    </row>
    <row r="1261" spans="4:4" x14ac:dyDescent="0.3">
      <c r="D1261" s="20"/>
    </row>
    <row r="1262" spans="4:4" x14ac:dyDescent="0.3">
      <c r="D1262" s="20"/>
    </row>
    <row r="1263" spans="4:4" x14ac:dyDescent="0.3">
      <c r="D1263" s="20"/>
    </row>
    <row r="1264" spans="4:4" x14ac:dyDescent="0.3">
      <c r="D1264" s="20"/>
    </row>
    <row r="1265" spans="4:4" x14ac:dyDescent="0.3">
      <c r="D1265" s="20"/>
    </row>
    <row r="1266" spans="4:4" x14ac:dyDescent="0.3">
      <c r="D1266" s="20"/>
    </row>
    <row r="1267" spans="4:4" x14ac:dyDescent="0.3">
      <c r="D1267" s="20"/>
    </row>
    <row r="1268" spans="4:4" x14ac:dyDescent="0.3">
      <c r="D1268" s="20"/>
    </row>
    <row r="1269" spans="4:4" x14ac:dyDescent="0.3">
      <c r="D1269" s="20"/>
    </row>
    <row r="1270" spans="4:4" x14ac:dyDescent="0.3">
      <c r="D1270" s="20"/>
    </row>
    <row r="1271" spans="4:4" x14ac:dyDescent="0.3">
      <c r="D1271" s="20"/>
    </row>
    <row r="1272" spans="4:4" x14ac:dyDescent="0.3">
      <c r="D1272" s="20"/>
    </row>
    <row r="1273" spans="4:4" x14ac:dyDescent="0.3">
      <c r="D1273" s="20"/>
    </row>
    <row r="1274" spans="4:4" x14ac:dyDescent="0.3">
      <c r="D1274" s="20"/>
    </row>
    <row r="1275" spans="4:4" x14ac:dyDescent="0.3">
      <c r="D1275" s="20"/>
    </row>
    <row r="1276" spans="4:4" x14ac:dyDescent="0.3">
      <c r="D1276" s="20"/>
    </row>
    <row r="1277" spans="4:4" x14ac:dyDescent="0.3">
      <c r="D1277" s="20"/>
    </row>
    <row r="1278" spans="4:4" x14ac:dyDescent="0.3">
      <c r="D1278" s="20"/>
    </row>
    <row r="1279" spans="4:4" x14ac:dyDescent="0.3">
      <c r="D1279" s="20"/>
    </row>
    <row r="1280" spans="4:4" x14ac:dyDescent="0.3">
      <c r="D1280" s="20"/>
    </row>
    <row r="1281" spans="4:4" x14ac:dyDescent="0.3">
      <c r="D1281" s="20"/>
    </row>
    <row r="1282" spans="4:4" x14ac:dyDescent="0.3">
      <c r="D1282" s="20"/>
    </row>
    <row r="1283" spans="4:4" x14ac:dyDescent="0.3">
      <c r="D1283" s="20"/>
    </row>
    <row r="1284" spans="4:4" x14ac:dyDescent="0.3">
      <c r="D1284" s="20"/>
    </row>
    <row r="1285" spans="4:4" x14ac:dyDescent="0.3">
      <c r="D1285" s="20"/>
    </row>
    <row r="1286" spans="4:4" x14ac:dyDescent="0.3">
      <c r="D1286" s="20"/>
    </row>
    <row r="1287" spans="4:4" x14ac:dyDescent="0.3">
      <c r="D1287" s="20"/>
    </row>
    <row r="1288" spans="4:4" x14ac:dyDescent="0.3">
      <c r="D1288" s="20"/>
    </row>
    <row r="1289" spans="4:4" x14ac:dyDescent="0.3">
      <c r="D1289" s="20"/>
    </row>
    <row r="1290" spans="4:4" x14ac:dyDescent="0.3">
      <c r="D1290" s="20"/>
    </row>
    <row r="1291" spans="4:4" x14ac:dyDescent="0.3">
      <c r="D1291" s="20"/>
    </row>
    <row r="1292" spans="4:4" x14ac:dyDescent="0.3">
      <c r="D1292" s="20"/>
    </row>
    <row r="1293" spans="4:4" x14ac:dyDescent="0.3">
      <c r="D1293" s="20"/>
    </row>
    <row r="1294" spans="4:4" x14ac:dyDescent="0.3">
      <c r="D1294" s="20"/>
    </row>
    <row r="1295" spans="4:4" x14ac:dyDescent="0.3">
      <c r="D1295" s="20"/>
    </row>
    <row r="1296" spans="4:4" x14ac:dyDescent="0.3">
      <c r="D1296" s="20"/>
    </row>
    <row r="1297" spans="4:4" x14ac:dyDescent="0.3">
      <c r="D1297" s="20"/>
    </row>
    <row r="1298" spans="4:4" x14ac:dyDescent="0.3">
      <c r="D1298" s="20"/>
    </row>
    <row r="1299" spans="4:4" x14ac:dyDescent="0.3">
      <c r="D1299" s="20"/>
    </row>
    <row r="1300" spans="4:4" x14ac:dyDescent="0.3">
      <c r="D1300" s="20"/>
    </row>
    <row r="1301" spans="4:4" x14ac:dyDescent="0.3">
      <c r="D1301" s="20"/>
    </row>
    <row r="1302" spans="4:4" x14ac:dyDescent="0.3">
      <c r="D1302" s="20"/>
    </row>
    <row r="1303" spans="4:4" x14ac:dyDescent="0.3">
      <c r="D1303" s="20"/>
    </row>
    <row r="1304" spans="4:4" x14ac:dyDescent="0.3">
      <c r="D1304" s="20"/>
    </row>
    <row r="1305" spans="4:4" x14ac:dyDescent="0.3">
      <c r="D1305" s="20"/>
    </row>
    <row r="1306" spans="4:4" x14ac:dyDescent="0.3">
      <c r="D1306" s="20"/>
    </row>
    <row r="1307" spans="4:4" x14ac:dyDescent="0.3">
      <c r="D1307" s="20"/>
    </row>
    <row r="1308" spans="4:4" x14ac:dyDescent="0.3">
      <c r="D1308" s="20"/>
    </row>
    <row r="1309" spans="4:4" x14ac:dyDescent="0.3">
      <c r="D1309" s="20"/>
    </row>
    <row r="1310" spans="4:4" x14ac:dyDescent="0.3">
      <c r="D1310" s="20"/>
    </row>
    <row r="1311" spans="4:4" x14ac:dyDescent="0.3">
      <c r="D1311" s="20"/>
    </row>
    <row r="1312" spans="4:4" x14ac:dyDescent="0.3">
      <c r="D1312" s="20"/>
    </row>
    <row r="1313" spans="4:4" x14ac:dyDescent="0.3">
      <c r="D1313" s="20"/>
    </row>
    <row r="1314" spans="4:4" x14ac:dyDescent="0.3">
      <c r="D1314" s="20"/>
    </row>
    <row r="1315" spans="4:4" x14ac:dyDescent="0.3">
      <c r="D1315" s="20"/>
    </row>
    <row r="1316" spans="4:4" x14ac:dyDescent="0.3">
      <c r="D1316" s="20"/>
    </row>
    <row r="1317" spans="4:4" x14ac:dyDescent="0.3">
      <c r="D1317" s="20"/>
    </row>
    <row r="1318" spans="4:4" x14ac:dyDescent="0.3">
      <c r="D1318" s="20"/>
    </row>
    <row r="1319" spans="4:4" x14ac:dyDescent="0.3">
      <c r="D1319" s="20"/>
    </row>
    <row r="1320" spans="4:4" x14ac:dyDescent="0.3">
      <c r="D1320" s="20"/>
    </row>
    <row r="1321" spans="4:4" x14ac:dyDescent="0.3">
      <c r="D1321" s="20"/>
    </row>
    <row r="1322" spans="4:4" x14ac:dyDescent="0.3">
      <c r="D1322" s="20"/>
    </row>
    <row r="1323" spans="4:4" x14ac:dyDescent="0.3">
      <c r="D1323" s="20"/>
    </row>
    <row r="1324" spans="4:4" x14ac:dyDescent="0.3">
      <c r="D1324" s="20"/>
    </row>
    <row r="1325" spans="4:4" x14ac:dyDescent="0.3">
      <c r="D1325" s="20"/>
    </row>
    <row r="1326" spans="4:4" x14ac:dyDescent="0.3">
      <c r="D1326" s="20"/>
    </row>
    <row r="1327" spans="4:4" x14ac:dyDescent="0.3">
      <c r="D1327" s="20"/>
    </row>
    <row r="1328" spans="4:4" x14ac:dyDescent="0.3">
      <c r="D1328" s="20"/>
    </row>
    <row r="1329" spans="4:4" x14ac:dyDescent="0.3">
      <c r="D1329" s="20"/>
    </row>
    <row r="1330" spans="4:4" x14ac:dyDescent="0.3">
      <c r="D1330" s="20"/>
    </row>
    <row r="1331" spans="4:4" x14ac:dyDescent="0.3">
      <c r="D1331" s="20"/>
    </row>
    <row r="1332" spans="4:4" x14ac:dyDescent="0.3">
      <c r="D1332" s="20"/>
    </row>
    <row r="1333" spans="4:4" x14ac:dyDescent="0.3">
      <c r="D1333" s="20"/>
    </row>
    <row r="1334" spans="4:4" x14ac:dyDescent="0.3">
      <c r="D1334" s="20"/>
    </row>
    <row r="1335" spans="4:4" x14ac:dyDescent="0.3">
      <c r="D1335" s="20"/>
    </row>
    <row r="1336" spans="4:4" x14ac:dyDescent="0.3">
      <c r="D1336" s="20"/>
    </row>
    <row r="1337" spans="4:4" x14ac:dyDescent="0.3">
      <c r="D1337" s="20"/>
    </row>
    <row r="1338" spans="4:4" x14ac:dyDescent="0.3">
      <c r="D1338" s="20"/>
    </row>
    <row r="1339" spans="4:4" x14ac:dyDescent="0.3">
      <c r="D1339" s="20"/>
    </row>
    <row r="1340" spans="4:4" x14ac:dyDescent="0.3">
      <c r="D1340" s="20"/>
    </row>
    <row r="1341" spans="4:4" x14ac:dyDescent="0.3">
      <c r="D1341" s="20"/>
    </row>
    <row r="1342" spans="4:4" x14ac:dyDescent="0.3">
      <c r="D1342" s="20"/>
    </row>
    <row r="1343" spans="4:4" x14ac:dyDescent="0.3">
      <c r="D1343" s="20"/>
    </row>
    <row r="1344" spans="4:4" x14ac:dyDescent="0.3">
      <c r="D1344" s="20"/>
    </row>
    <row r="1345" spans="4:4" x14ac:dyDescent="0.3">
      <c r="D1345" s="20"/>
    </row>
    <row r="1346" spans="4:4" x14ac:dyDescent="0.3">
      <c r="D1346" s="20"/>
    </row>
    <row r="1347" spans="4:4" x14ac:dyDescent="0.3">
      <c r="D1347" s="20"/>
    </row>
    <row r="1348" spans="4:4" x14ac:dyDescent="0.3">
      <c r="D1348" s="20"/>
    </row>
    <row r="1349" spans="4:4" x14ac:dyDescent="0.3">
      <c r="D1349" s="20"/>
    </row>
    <row r="1350" spans="4:4" x14ac:dyDescent="0.3">
      <c r="D1350" s="20"/>
    </row>
    <row r="1351" spans="4:4" x14ac:dyDescent="0.3">
      <c r="D1351" s="20"/>
    </row>
    <row r="1352" spans="4:4" x14ac:dyDescent="0.3">
      <c r="D1352" s="20"/>
    </row>
    <row r="1353" spans="4:4" x14ac:dyDescent="0.3">
      <c r="D1353" s="20"/>
    </row>
    <row r="1354" spans="4:4" x14ac:dyDescent="0.3">
      <c r="D1354" s="20"/>
    </row>
    <row r="1355" spans="4:4" x14ac:dyDescent="0.3">
      <c r="D1355" s="20"/>
    </row>
    <row r="1356" spans="4:4" x14ac:dyDescent="0.3">
      <c r="D1356" s="20"/>
    </row>
    <row r="1357" spans="4:4" x14ac:dyDescent="0.3">
      <c r="D1357" s="20"/>
    </row>
    <row r="1358" spans="4:4" x14ac:dyDescent="0.3">
      <c r="D1358" s="20"/>
    </row>
    <row r="1359" spans="4:4" x14ac:dyDescent="0.3">
      <c r="D1359" s="20"/>
    </row>
    <row r="1360" spans="4:4" x14ac:dyDescent="0.3">
      <c r="D1360" s="20"/>
    </row>
    <row r="1361" spans="4:4" x14ac:dyDescent="0.3">
      <c r="D1361" s="20"/>
    </row>
    <row r="1362" spans="4:4" x14ac:dyDescent="0.3">
      <c r="D1362" s="20"/>
    </row>
    <row r="1363" spans="4:4" x14ac:dyDescent="0.3">
      <c r="D1363" s="20"/>
    </row>
    <row r="1364" spans="4:4" x14ac:dyDescent="0.3">
      <c r="D1364" s="20"/>
    </row>
    <row r="1365" spans="4:4" x14ac:dyDescent="0.3">
      <c r="D1365" s="20"/>
    </row>
    <row r="1366" spans="4:4" x14ac:dyDescent="0.3">
      <c r="D1366" s="20"/>
    </row>
    <row r="1367" spans="4:4" x14ac:dyDescent="0.3">
      <c r="D1367" s="20"/>
    </row>
    <row r="1368" spans="4:4" x14ac:dyDescent="0.3">
      <c r="D1368" s="20"/>
    </row>
    <row r="1369" spans="4:4" x14ac:dyDescent="0.3">
      <c r="D1369" s="20"/>
    </row>
    <row r="1370" spans="4:4" x14ac:dyDescent="0.3">
      <c r="D1370" s="20"/>
    </row>
    <row r="1371" spans="4:4" x14ac:dyDescent="0.3">
      <c r="D1371" s="20"/>
    </row>
    <row r="1372" spans="4:4" x14ac:dyDescent="0.3">
      <c r="D1372" s="20"/>
    </row>
    <row r="1373" spans="4:4" x14ac:dyDescent="0.3">
      <c r="D1373" s="20"/>
    </row>
    <row r="1374" spans="4:4" x14ac:dyDescent="0.3">
      <c r="D1374" s="20"/>
    </row>
    <row r="1375" spans="4:4" x14ac:dyDescent="0.3">
      <c r="D1375" s="20"/>
    </row>
    <row r="1376" spans="4:4" x14ac:dyDescent="0.3">
      <c r="D1376" s="20"/>
    </row>
    <row r="1377" spans="4:4" x14ac:dyDescent="0.3">
      <c r="D1377" s="20"/>
    </row>
    <row r="1378" spans="4:4" x14ac:dyDescent="0.3">
      <c r="D1378" s="20"/>
    </row>
    <row r="1379" spans="4:4" x14ac:dyDescent="0.3">
      <c r="D1379" s="20"/>
    </row>
    <row r="1380" spans="4:4" x14ac:dyDescent="0.3">
      <c r="D1380" s="20"/>
    </row>
    <row r="1381" spans="4:4" x14ac:dyDescent="0.3">
      <c r="D1381" s="20"/>
    </row>
    <row r="1382" spans="4:4" x14ac:dyDescent="0.3">
      <c r="D1382" s="20"/>
    </row>
    <row r="1383" spans="4:4" x14ac:dyDescent="0.3">
      <c r="D1383" s="20"/>
    </row>
    <row r="1384" spans="4:4" x14ac:dyDescent="0.3">
      <c r="D1384" s="20"/>
    </row>
    <row r="1385" spans="4:4" x14ac:dyDescent="0.3">
      <c r="D1385" s="20"/>
    </row>
    <row r="1386" spans="4:4" x14ac:dyDescent="0.3">
      <c r="D1386" s="20"/>
    </row>
    <row r="1387" spans="4:4" x14ac:dyDescent="0.3">
      <c r="D1387" s="20"/>
    </row>
    <row r="1388" spans="4:4" x14ac:dyDescent="0.3">
      <c r="D1388" s="20"/>
    </row>
    <row r="1389" spans="4:4" x14ac:dyDescent="0.3">
      <c r="D1389" s="20"/>
    </row>
    <row r="1390" spans="4:4" x14ac:dyDescent="0.3">
      <c r="D1390" s="20"/>
    </row>
    <row r="1391" spans="4:4" x14ac:dyDescent="0.3">
      <c r="D1391" s="20"/>
    </row>
    <row r="1392" spans="4:4" x14ac:dyDescent="0.3">
      <c r="D1392" s="20"/>
    </row>
    <row r="1393" spans="4:4" x14ac:dyDescent="0.3">
      <c r="D1393" s="20"/>
    </row>
    <row r="1394" spans="4:4" x14ac:dyDescent="0.3">
      <c r="D1394" s="20"/>
    </row>
    <row r="1395" spans="4:4" x14ac:dyDescent="0.3">
      <c r="D1395" s="20"/>
    </row>
    <row r="1396" spans="4:4" x14ac:dyDescent="0.3">
      <c r="D1396" s="20"/>
    </row>
    <row r="1397" spans="4:4" x14ac:dyDescent="0.3">
      <c r="D1397" s="20"/>
    </row>
    <row r="1398" spans="4:4" x14ac:dyDescent="0.3">
      <c r="D1398" s="20"/>
    </row>
    <row r="1399" spans="4:4" x14ac:dyDescent="0.3">
      <c r="D1399" s="20"/>
    </row>
    <row r="1400" spans="4:4" x14ac:dyDescent="0.3">
      <c r="D1400" s="20"/>
    </row>
    <row r="1401" spans="4:4" x14ac:dyDescent="0.3">
      <c r="D1401" s="20"/>
    </row>
    <row r="1402" spans="4:4" x14ac:dyDescent="0.3">
      <c r="D1402" s="20"/>
    </row>
    <row r="1403" spans="4:4" x14ac:dyDescent="0.3">
      <c r="D1403" s="20"/>
    </row>
    <row r="1404" spans="4:4" x14ac:dyDescent="0.3">
      <c r="D1404" s="20"/>
    </row>
    <row r="1405" spans="4:4" x14ac:dyDescent="0.3">
      <c r="D1405" s="20"/>
    </row>
    <row r="1406" spans="4:4" x14ac:dyDescent="0.3">
      <c r="D1406" s="20"/>
    </row>
    <row r="1407" spans="4:4" x14ac:dyDescent="0.3">
      <c r="D1407" s="20"/>
    </row>
    <row r="1408" spans="4:4" x14ac:dyDescent="0.3">
      <c r="D1408" s="20"/>
    </row>
    <row r="1409" spans="4:4" x14ac:dyDescent="0.3">
      <c r="D1409" s="20"/>
    </row>
    <row r="1410" spans="4:4" x14ac:dyDescent="0.3">
      <c r="D1410" s="20"/>
    </row>
    <row r="1411" spans="4:4" x14ac:dyDescent="0.3">
      <c r="D1411" s="20"/>
    </row>
    <row r="1412" spans="4:4" x14ac:dyDescent="0.3">
      <c r="D1412" s="20"/>
    </row>
    <row r="1413" spans="4:4" x14ac:dyDescent="0.3">
      <c r="D1413" s="20"/>
    </row>
    <row r="1414" spans="4:4" x14ac:dyDescent="0.3">
      <c r="D1414" s="20"/>
    </row>
    <row r="1415" spans="4:4" x14ac:dyDescent="0.3">
      <c r="D1415" s="20"/>
    </row>
    <row r="1416" spans="4:4" x14ac:dyDescent="0.3">
      <c r="D1416" s="20"/>
    </row>
    <row r="1417" spans="4:4" x14ac:dyDescent="0.3">
      <c r="D1417" s="20"/>
    </row>
    <row r="1418" spans="4:4" x14ac:dyDescent="0.3">
      <c r="D1418" s="20"/>
    </row>
    <row r="1419" spans="4:4" x14ac:dyDescent="0.3">
      <c r="D1419" s="20"/>
    </row>
    <row r="1420" spans="4:4" x14ac:dyDescent="0.3">
      <c r="D1420" s="20"/>
    </row>
    <row r="1421" spans="4:4" x14ac:dyDescent="0.3">
      <c r="D1421" s="20"/>
    </row>
    <row r="1422" spans="4:4" x14ac:dyDescent="0.3">
      <c r="D1422" s="20"/>
    </row>
    <row r="1423" spans="4:4" x14ac:dyDescent="0.3">
      <c r="D1423" s="20"/>
    </row>
    <row r="1424" spans="4:4" x14ac:dyDescent="0.3">
      <c r="D1424" s="20"/>
    </row>
    <row r="1425" spans="4:4" x14ac:dyDescent="0.3">
      <c r="D1425" s="20"/>
    </row>
    <row r="1426" spans="4:4" x14ac:dyDescent="0.3">
      <c r="D1426" s="20"/>
    </row>
    <row r="1427" spans="4:4" x14ac:dyDescent="0.3">
      <c r="D1427" s="20"/>
    </row>
    <row r="1428" spans="4:4" x14ac:dyDescent="0.3">
      <c r="D1428" s="20"/>
    </row>
    <row r="1429" spans="4:4" x14ac:dyDescent="0.3">
      <c r="D1429" s="20"/>
    </row>
    <row r="1430" spans="4:4" x14ac:dyDescent="0.3">
      <c r="D1430" s="20"/>
    </row>
    <row r="1431" spans="4:4" x14ac:dyDescent="0.3">
      <c r="D1431" s="20"/>
    </row>
    <row r="1432" spans="4:4" x14ac:dyDescent="0.3">
      <c r="D1432" s="20"/>
    </row>
    <row r="1433" spans="4:4" x14ac:dyDescent="0.3">
      <c r="D1433" s="20"/>
    </row>
    <row r="1434" spans="4:4" x14ac:dyDescent="0.3">
      <c r="D1434" s="20"/>
    </row>
    <row r="1435" spans="4:4" x14ac:dyDescent="0.3">
      <c r="D1435" s="20"/>
    </row>
    <row r="1436" spans="4:4" x14ac:dyDescent="0.3">
      <c r="D1436" s="20"/>
    </row>
    <row r="1437" spans="4:4" x14ac:dyDescent="0.3">
      <c r="D1437" s="20"/>
    </row>
    <row r="1438" spans="4:4" x14ac:dyDescent="0.3">
      <c r="D1438" s="20"/>
    </row>
    <row r="1439" spans="4:4" x14ac:dyDescent="0.3">
      <c r="D1439" s="20"/>
    </row>
    <row r="1440" spans="4:4" x14ac:dyDescent="0.3">
      <c r="D1440" s="20"/>
    </row>
    <row r="1441" spans="4:4" x14ac:dyDescent="0.3">
      <c r="D1441" s="20"/>
    </row>
    <row r="1442" spans="4:4" x14ac:dyDescent="0.3">
      <c r="D1442" s="20"/>
    </row>
    <row r="1443" spans="4:4" x14ac:dyDescent="0.3">
      <c r="D1443" s="20"/>
    </row>
    <row r="1444" spans="4:4" x14ac:dyDescent="0.3">
      <c r="D1444" s="20"/>
    </row>
    <row r="1445" spans="4:4" x14ac:dyDescent="0.3">
      <c r="D1445" s="20"/>
    </row>
    <row r="1446" spans="4:4" x14ac:dyDescent="0.3">
      <c r="D1446" s="20"/>
    </row>
    <row r="1447" spans="4:4" x14ac:dyDescent="0.3">
      <c r="D1447" s="20"/>
    </row>
    <row r="1448" spans="4:4" x14ac:dyDescent="0.3">
      <c r="D1448" s="20"/>
    </row>
    <row r="1449" spans="4:4" x14ac:dyDescent="0.3">
      <c r="D1449" s="20"/>
    </row>
    <row r="1450" spans="4:4" x14ac:dyDescent="0.3">
      <c r="D1450" s="20"/>
    </row>
    <row r="1451" spans="4:4" x14ac:dyDescent="0.3">
      <c r="D1451" s="20"/>
    </row>
    <row r="1452" spans="4:4" x14ac:dyDescent="0.3">
      <c r="D1452" s="20"/>
    </row>
    <row r="1453" spans="4:4" x14ac:dyDescent="0.3">
      <c r="D1453" s="20"/>
    </row>
    <row r="1454" spans="4:4" x14ac:dyDescent="0.3">
      <c r="D1454" s="20"/>
    </row>
    <row r="1455" spans="4:4" x14ac:dyDescent="0.3">
      <c r="D1455" s="20"/>
    </row>
    <row r="1456" spans="4:4" x14ac:dyDescent="0.3">
      <c r="D1456" s="20"/>
    </row>
    <row r="1457" spans="4:4" x14ac:dyDescent="0.3">
      <c r="D1457" s="20"/>
    </row>
    <row r="1458" spans="4:4" x14ac:dyDescent="0.3">
      <c r="D1458" s="20"/>
    </row>
    <row r="1459" spans="4:4" x14ac:dyDescent="0.3">
      <c r="D1459" s="20"/>
    </row>
    <row r="1460" spans="4:4" x14ac:dyDescent="0.3">
      <c r="D1460" s="20"/>
    </row>
    <row r="1461" spans="4:4" x14ac:dyDescent="0.3">
      <c r="D1461" s="20"/>
    </row>
    <row r="1462" spans="4:4" x14ac:dyDescent="0.3">
      <c r="D1462" s="20"/>
    </row>
    <row r="1463" spans="4:4" x14ac:dyDescent="0.3">
      <c r="D1463" s="20"/>
    </row>
    <row r="1464" spans="4:4" x14ac:dyDescent="0.3">
      <c r="D1464" s="20"/>
    </row>
    <row r="1465" spans="4:4" x14ac:dyDescent="0.3">
      <c r="D1465" s="20"/>
    </row>
    <row r="1466" spans="4:4" x14ac:dyDescent="0.3">
      <c r="D1466" s="20"/>
    </row>
    <row r="1467" spans="4:4" x14ac:dyDescent="0.3">
      <c r="D1467" s="20"/>
    </row>
    <row r="1468" spans="4:4" x14ac:dyDescent="0.3">
      <c r="D1468" s="20"/>
    </row>
    <row r="1469" spans="4:4" x14ac:dyDescent="0.3">
      <c r="D1469" s="20"/>
    </row>
    <row r="1470" spans="4:4" x14ac:dyDescent="0.3">
      <c r="D1470" s="20"/>
    </row>
    <row r="1471" spans="4:4" x14ac:dyDescent="0.3">
      <c r="D1471" s="20"/>
    </row>
    <row r="1472" spans="4:4" x14ac:dyDescent="0.3">
      <c r="D1472" s="20"/>
    </row>
    <row r="1473" spans="4:4" x14ac:dyDescent="0.3">
      <c r="D1473" s="20"/>
    </row>
    <row r="1474" spans="4:4" x14ac:dyDescent="0.3">
      <c r="D1474" s="20"/>
    </row>
    <row r="1475" spans="4:4" x14ac:dyDescent="0.3">
      <c r="D1475" s="20"/>
    </row>
    <row r="1476" spans="4:4" x14ac:dyDescent="0.3">
      <c r="D1476" s="20"/>
    </row>
    <row r="1477" spans="4:4" x14ac:dyDescent="0.3">
      <c r="D1477" s="20"/>
    </row>
    <row r="1478" spans="4:4" x14ac:dyDescent="0.3">
      <c r="D1478" s="20"/>
    </row>
    <row r="1479" spans="4:4" x14ac:dyDescent="0.3">
      <c r="D1479" s="20"/>
    </row>
    <row r="1480" spans="4:4" x14ac:dyDescent="0.3">
      <c r="D1480" s="20"/>
    </row>
    <row r="1481" spans="4:4" x14ac:dyDescent="0.3">
      <c r="D1481" s="20"/>
    </row>
    <row r="1482" spans="4:4" x14ac:dyDescent="0.3">
      <c r="D1482" s="20"/>
    </row>
    <row r="1483" spans="4:4" x14ac:dyDescent="0.3">
      <c r="D1483" s="20"/>
    </row>
    <row r="1484" spans="4:4" x14ac:dyDescent="0.3">
      <c r="D1484" s="20"/>
    </row>
    <row r="1485" spans="4:4" x14ac:dyDescent="0.3">
      <c r="D1485" s="20"/>
    </row>
    <row r="1486" spans="4:4" x14ac:dyDescent="0.3">
      <c r="D1486" s="20"/>
    </row>
    <row r="1487" spans="4:4" x14ac:dyDescent="0.3">
      <c r="D1487" s="20"/>
    </row>
    <row r="1488" spans="4:4" x14ac:dyDescent="0.3">
      <c r="D1488" s="20"/>
    </row>
    <row r="1489" spans="4:4" x14ac:dyDescent="0.3">
      <c r="D1489" s="20"/>
    </row>
    <row r="1490" spans="4:4" x14ac:dyDescent="0.3">
      <c r="D1490" s="20"/>
    </row>
    <row r="1491" spans="4:4" x14ac:dyDescent="0.3">
      <c r="D1491" s="20"/>
    </row>
    <row r="1492" spans="4:4" x14ac:dyDescent="0.3">
      <c r="D1492" s="20"/>
    </row>
    <row r="1493" spans="4:4" x14ac:dyDescent="0.3">
      <c r="D1493" s="20"/>
    </row>
    <row r="1494" spans="4:4" x14ac:dyDescent="0.3">
      <c r="D1494" s="20"/>
    </row>
    <row r="1495" spans="4:4" x14ac:dyDescent="0.3">
      <c r="D1495" s="20"/>
    </row>
    <row r="1496" spans="4:4" x14ac:dyDescent="0.3">
      <c r="D1496" s="20"/>
    </row>
    <row r="1497" spans="4:4" x14ac:dyDescent="0.3">
      <c r="D1497" s="20"/>
    </row>
    <row r="1498" spans="4:4" x14ac:dyDescent="0.3">
      <c r="D1498" s="20"/>
    </row>
    <row r="1499" spans="4:4" x14ac:dyDescent="0.3">
      <c r="D1499" s="20"/>
    </row>
    <row r="1500" spans="4:4" x14ac:dyDescent="0.3">
      <c r="D1500" s="20"/>
    </row>
    <row r="1501" spans="4:4" x14ac:dyDescent="0.3">
      <c r="D1501" s="20"/>
    </row>
    <row r="1502" spans="4:4" x14ac:dyDescent="0.3">
      <c r="D1502" s="20"/>
    </row>
    <row r="1503" spans="4:4" x14ac:dyDescent="0.3">
      <c r="D1503" s="20"/>
    </row>
    <row r="1504" spans="4:4" x14ac:dyDescent="0.3">
      <c r="D1504" s="20"/>
    </row>
    <row r="1505" spans="4:4" x14ac:dyDescent="0.3">
      <c r="D1505" s="20"/>
    </row>
    <row r="1506" spans="4:4" x14ac:dyDescent="0.3">
      <c r="D1506" s="20"/>
    </row>
    <row r="1507" spans="4:4" x14ac:dyDescent="0.3">
      <c r="D1507" s="20"/>
    </row>
    <row r="1508" spans="4:4" x14ac:dyDescent="0.3">
      <c r="D1508" s="20"/>
    </row>
    <row r="1509" spans="4:4" x14ac:dyDescent="0.3">
      <c r="D1509" s="20"/>
    </row>
    <row r="1510" spans="4:4" x14ac:dyDescent="0.3">
      <c r="D1510" s="20"/>
    </row>
    <row r="1511" spans="4:4" x14ac:dyDescent="0.3">
      <c r="D1511" s="20"/>
    </row>
    <row r="1512" spans="4:4" x14ac:dyDescent="0.3">
      <c r="D1512" s="20"/>
    </row>
    <row r="1513" spans="4:4" x14ac:dyDescent="0.3">
      <c r="D1513" s="20"/>
    </row>
    <row r="1514" spans="4:4" x14ac:dyDescent="0.3">
      <c r="D1514" s="20"/>
    </row>
    <row r="1515" spans="4:4" x14ac:dyDescent="0.3">
      <c r="D1515" s="20"/>
    </row>
    <row r="1516" spans="4:4" x14ac:dyDescent="0.3">
      <c r="D1516" s="20"/>
    </row>
    <row r="1517" spans="4:4" x14ac:dyDescent="0.3">
      <c r="D1517" s="20"/>
    </row>
    <row r="1518" spans="4:4" x14ac:dyDescent="0.3">
      <c r="D1518" s="20"/>
    </row>
    <row r="1519" spans="4:4" x14ac:dyDescent="0.3">
      <c r="D1519" s="20"/>
    </row>
    <row r="1520" spans="4:4" x14ac:dyDescent="0.3">
      <c r="D1520" s="20"/>
    </row>
    <row r="1521" spans="4:4" x14ac:dyDescent="0.3">
      <c r="D1521" s="20"/>
    </row>
    <row r="1522" spans="4:4" x14ac:dyDescent="0.3">
      <c r="D1522" s="20"/>
    </row>
    <row r="1523" spans="4:4" x14ac:dyDescent="0.3">
      <c r="D1523" s="20"/>
    </row>
    <row r="1524" spans="4:4" x14ac:dyDescent="0.3">
      <c r="D1524" s="20"/>
    </row>
    <row r="1525" spans="4:4" x14ac:dyDescent="0.3">
      <c r="D1525" s="20"/>
    </row>
    <row r="1526" spans="4:4" x14ac:dyDescent="0.3">
      <c r="D1526" s="20"/>
    </row>
    <row r="1527" spans="4:4" x14ac:dyDescent="0.3">
      <c r="D1527" s="20"/>
    </row>
    <row r="1528" spans="4:4" x14ac:dyDescent="0.3">
      <c r="D1528" s="20"/>
    </row>
    <row r="1529" spans="4:4" x14ac:dyDescent="0.3">
      <c r="D1529" s="20"/>
    </row>
    <row r="1530" spans="4:4" x14ac:dyDescent="0.3">
      <c r="D1530" s="20"/>
    </row>
    <row r="1531" spans="4:4" x14ac:dyDescent="0.3">
      <c r="D1531" s="20"/>
    </row>
    <row r="1532" spans="4:4" x14ac:dyDescent="0.3">
      <c r="D1532" s="20"/>
    </row>
    <row r="1533" spans="4:4" x14ac:dyDescent="0.3">
      <c r="D1533" s="20"/>
    </row>
    <row r="1534" spans="4:4" x14ac:dyDescent="0.3">
      <c r="D1534" s="20"/>
    </row>
    <row r="1535" spans="4:4" x14ac:dyDescent="0.3">
      <c r="D1535" s="20"/>
    </row>
    <row r="1536" spans="4:4" x14ac:dyDescent="0.3">
      <c r="D1536" s="20"/>
    </row>
    <row r="1537" spans="4:4" x14ac:dyDescent="0.3">
      <c r="D1537" s="20"/>
    </row>
    <row r="1538" spans="4:4" x14ac:dyDescent="0.3">
      <c r="D1538" s="20"/>
    </row>
    <row r="1539" spans="4:4" x14ac:dyDescent="0.3">
      <c r="D1539" s="20"/>
    </row>
    <row r="1540" spans="4:4" x14ac:dyDescent="0.3">
      <c r="D1540" s="20"/>
    </row>
    <row r="1541" spans="4:4" x14ac:dyDescent="0.3">
      <c r="D1541" s="20"/>
    </row>
    <row r="1542" spans="4:4" x14ac:dyDescent="0.3">
      <c r="D1542" s="20"/>
    </row>
    <row r="1543" spans="4:4" x14ac:dyDescent="0.3">
      <c r="D1543" s="20"/>
    </row>
    <row r="1544" spans="4:4" x14ac:dyDescent="0.3">
      <c r="D1544" s="20"/>
    </row>
    <row r="1545" spans="4:4" x14ac:dyDescent="0.3">
      <c r="D1545" s="20"/>
    </row>
    <row r="1546" spans="4:4" x14ac:dyDescent="0.3">
      <c r="D1546" s="20"/>
    </row>
    <row r="1547" spans="4:4" x14ac:dyDescent="0.3">
      <c r="D1547" s="20"/>
    </row>
    <row r="1548" spans="4:4" x14ac:dyDescent="0.3">
      <c r="D1548" s="20"/>
    </row>
    <row r="1549" spans="4:4" x14ac:dyDescent="0.3">
      <c r="D1549" s="20"/>
    </row>
    <row r="1550" spans="4:4" x14ac:dyDescent="0.3">
      <c r="D1550" s="20"/>
    </row>
    <row r="1551" spans="4:4" x14ac:dyDescent="0.3">
      <c r="D1551" s="20"/>
    </row>
    <row r="1552" spans="4:4" x14ac:dyDescent="0.3">
      <c r="D1552" s="20"/>
    </row>
    <row r="1553" spans="4:4" x14ac:dyDescent="0.3">
      <c r="D1553" s="20"/>
    </row>
    <row r="1554" spans="4:4" x14ac:dyDescent="0.3">
      <c r="D1554" s="20"/>
    </row>
    <row r="1555" spans="4:4" x14ac:dyDescent="0.3">
      <c r="D1555" s="20"/>
    </row>
    <row r="1556" spans="4:4" x14ac:dyDescent="0.3">
      <c r="D1556" s="20"/>
    </row>
    <row r="1557" spans="4:4" x14ac:dyDescent="0.3">
      <c r="D1557" s="20"/>
    </row>
    <row r="1558" spans="4:4" x14ac:dyDescent="0.3">
      <c r="D1558" s="20"/>
    </row>
    <row r="1559" spans="4:4" x14ac:dyDescent="0.3">
      <c r="D1559" s="20"/>
    </row>
    <row r="1560" spans="4:4" x14ac:dyDescent="0.3">
      <c r="D1560" s="20"/>
    </row>
    <row r="1561" spans="4:4" x14ac:dyDescent="0.3">
      <c r="D1561" s="20"/>
    </row>
    <row r="1562" spans="4:4" x14ac:dyDescent="0.3">
      <c r="D1562" s="20"/>
    </row>
    <row r="1563" spans="4:4" x14ac:dyDescent="0.3">
      <c r="D1563" s="20"/>
    </row>
    <row r="1564" spans="4:4" x14ac:dyDescent="0.3">
      <c r="D1564" s="20"/>
    </row>
    <row r="1565" spans="4:4" x14ac:dyDescent="0.3">
      <c r="D1565" s="20"/>
    </row>
    <row r="1566" spans="4:4" x14ac:dyDescent="0.3">
      <c r="D1566" s="20"/>
    </row>
    <row r="1567" spans="4:4" x14ac:dyDescent="0.3">
      <c r="D1567" s="20"/>
    </row>
    <row r="1568" spans="4:4" x14ac:dyDescent="0.3">
      <c r="D1568" s="20"/>
    </row>
    <row r="1569" spans="4:4" x14ac:dyDescent="0.3">
      <c r="D1569" s="20"/>
    </row>
    <row r="1570" spans="4:4" x14ac:dyDescent="0.3">
      <c r="D1570" s="20"/>
    </row>
    <row r="1571" spans="4:4" x14ac:dyDescent="0.3">
      <c r="D1571" s="20"/>
    </row>
    <row r="1572" spans="4:4" x14ac:dyDescent="0.3">
      <c r="D1572" s="20"/>
    </row>
    <row r="1573" spans="4:4" x14ac:dyDescent="0.3">
      <c r="D1573" s="20"/>
    </row>
    <row r="1574" spans="4:4" x14ac:dyDescent="0.3">
      <c r="D1574" s="20"/>
    </row>
    <row r="1575" spans="4:4" x14ac:dyDescent="0.3">
      <c r="D1575" s="20"/>
    </row>
    <row r="1576" spans="4:4" x14ac:dyDescent="0.3">
      <c r="D1576" s="20"/>
    </row>
    <row r="1577" spans="4:4" x14ac:dyDescent="0.3">
      <c r="D1577" s="20"/>
    </row>
    <row r="1578" spans="4:4" x14ac:dyDescent="0.3">
      <c r="D1578" s="20"/>
    </row>
    <row r="1579" spans="4:4" x14ac:dyDescent="0.3">
      <c r="D1579" s="20"/>
    </row>
    <row r="1580" spans="4:4" x14ac:dyDescent="0.3">
      <c r="D1580" s="20"/>
    </row>
    <row r="1581" spans="4:4" x14ac:dyDescent="0.3">
      <c r="D1581" s="20"/>
    </row>
    <row r="1582" spans="4:4" x14ac:dyDescent="0.3">
      <c r="D1582" s="20"/>
    </row>
    <row r="1583" spans="4:4" x14ac:dyDescent="0.3">
      <c r="D1583" s="20"/>
    </row>
    <row r="1584" spans="4:4" x14ac:dyDescent="0.3">
      <c r="D1584" s="20"/>
    </row>
    <row r="1585" spans="4:4" x14ac:dyDescent="0.3">
      <c r="D1585" s="20"/>
    </row>
    <row r="1586" spans="4:4" x14ac:dyDescent="0.3">
      <c r="D1586" s="20"/>
    </row>
    <row r="1587" spans="4:4" x14ac:dyDescent="0.3">
      <c r="D1587" s="20"/>
    </row>
    <row r="1588" spans="4:4" x14ac:dyDescent="0.3">
      <c r="D1588" s="20"/>
    </row>
    <row r="1589" spans="4:4" x14ac:dyDescent="0.3">
      <c r="D1589" s="20"/>
    </row>
    <row r="1590" spans="4:4" x14ac:dyDescent="0.3">
      <c r="D1590" s="20"/>
    </row>
    <row r="1591" spans="4:4" x14ac:dyDescent="0.3">
      <c r="D1591" s="20"/>
    </row>
    <row r="1592" spans="4:4" x14ac:dyDescent="0.3">
      <c r="D1592" s="20"/>
    </row>
    <row r="1593" spans="4:4" x14ac:dyDescent="0.3">
      <c r="D1593" s="20"/>
    </row>
    <row r="1594" spans="4:4" x14ac:dyDescent="0.3">
      <c r="D1594" s="20"/>
    </row>
    <row r="1595" spans="4:4" x14ac:dyDescent="0.3">
      <c r="D1595" s="20"/>
    </row>
    <row r="1596" spans="4:4" x14ac:dyDescent="0.3">
      <c r="D1596" s="20"/>
    </row>
    <row r="1597" spans="4:4" x14ac:dyDescent="0.3">
      <c r="D1597" s="20"/>
    </row>
    <row r="1598" spans="4:4" x14ac:dyDescent="0.3">
      <c r="D1598" s="20"/>
    </row>
    <row r="1599" spans="4:4" x14ac:dyDescent="0.3">
      <c r="D1599" s="20"/>
    </row>
    <row r="1600" spans="4:4" x14ac:dyDescent="0.3">
      <c r="D1600" s="20"/>
    </row>
    <row r="1601" spans="4:4" x14ac:dyDescent="0.3">
      <c r="D1601" s="20"/>
    </row>
    <row r="1602" spans="4:4" x14ac:dyDescent="0.3">
      <c r="D1602" s="20"/>
    </row>
    <row r="1603" spans="4:4" x14ac:dyDescent="0.3">
      <c r="D1603" s="20"/>
    </row>
    <row r="1604" spans="4:4" x14ac:dyDescent="0.3">
      <c r="D1604" s="20"/>
    </row>
    <row r="1605" spans="4:4" x14ac:dyDescent="0.3">
      <c r="D1605" s="20"/>
    </row>
    <row r="1606" spans="4:4" x14ac:dyDescent="0.3">
      <c r="D1606" s="20"/>
    </row>
    <row r="1607" spans="4:4" x14ac:dyDescent="0.3">
      <c r="D1607" s="20"/>
    </row>
    <row r="1608" spans="4:4" x14ac:dyDescent="0.3">
      <c r="D1608" s="20"/>
    </row>
    <row r="1609" spans="4:4" x14ac:dyDescent="0.3">
      <c r="D1609" s="20"/>
    </row>
    <row r="1610" spans="4:4" x14ac:dyDescent="0.3">
      <c r="D1610" s="20"/>
    </row>
    <row r="1611" spans="4:4" x14ac:dyDescent="0.3">
      <c r="D1611" s="20"/>
    </row>
    <row r="1612" spans="4:4" x14ac:dyDescent="0.3">
      <c r="D1612" s="20"/>
    </row>
    <row r="1613" spans="4:4" x14ac:dyDescent="0.3">
      <c r="D1613" s="20"/>
    </row>
    <row r="1614" spans="4:4" x14ac:dyDescent="0.3">
      <c r="D1614" s="20"/>
    </row>
    <row r="1615" spans="4:4" x14ac:dyDescent="0.3">
      <c r="D1615" s="20"/>
    </row>
    <row r="1616" spans="4:4" x14ac:dyDescent="0.3">
      <c r="D1616" s="20"/>
    </row>
    <row r="1617" spans="4:4" x14ac:dyDescent="0.3">
      <c r="D1617" s="20"/>
    </row>
    <row r="1618" spans="4:4" x14ac:dyDescent="0.3">
      <c r="D1618" s="20"/>
    </row>
    <row r="1619" spans="4:4" x14ac:dyDescent="0.3">
      <c r="D1619" s="20"/>
    </row>
    <row r="1620" spans="4:4" x14ac:dyDescent="0.3">
      <c r="D1620" s="20"/>
    </row>
    <row r="1621" spans="4:4" x14ac:dyDescent="0.3">
      <c r="D1621" s="20"/>
    </row>
    <row r="1622" spans="4:4" x14ac:dyDescent="0.3">
      <c r="D1622" s="20"/>
    </row>
    <row r="1623" spans="4:4" x14ac:dyDescent="0.3">
      <c r="D1623" s="20"/>
    </row>
    <row r="1624" spans="4:4" x14ac:dyDescent="0.3">
      <c r="D1624" s="20"/>
    </row>
    <row r="1625" spans="4:4" x14ac:dyDescent="0.3">
      <c r="D1625" s="20"/>
    </row>
    <row r="1626" spans="4:4" x14ac:dyDescent="0.3">
      <c r="D1626" s="20"/>
    </row>
    <row r="1627" spans="4:4" x14ac:dyDescent="0.3">
      <c r="D1627" s="20"/>
    </row>
    <row r="1628" spans="4:4" x14ac:dyDescent="0.3">
      <c r="D1628" s="20"/>
    </row>
    <row r="1629" spans="4:4" x14ac:dyDescent="0.3">
      <c r="D1629" s="20"/>
    </row>
    <row r="1630" spans="4:4" x14ac:dyDescent="0.3">
      <c r="D1630" s="20"/>
    </row>
    <row r="1631" spans="4:4" x14ac:dyDescent="0.3">
      <c r="D1631" s="20"/>
    </row>
    <row r="1632" spans="4:4" x14ac:dyDescent="0.3">
      <c r="D1632" s="20"/>
    </row>
    <row r="1633" spans="4:4" x14ac:dyDescent="0.3">
      <c r="D1633" s="20"/>
    </row>
    <row r="1634" spans="4:4" x14ac:dyDescent="0.3">
      <c r="D1634" s="20"/>
    </row>
    <row r="1635" spans="4:4" x14ac:dyDescent="0.3">
      <c r="D1635" s="20"/>
    </row>
    <row r="1636" spans="4:4" x14ac:dyDescent="0.3">
      <c r="D1636" s="20"/>
    </row>
    <row r="1637" spans="4:4" x14ac:dyDescent="0.3">
      <c r="D1637" s="20"/>
    </row>
    <row r="1638" spans="4:4" x14ac:dyDescent="0.3">
      <c r="D1638" s="20"/>
    </row>
    <row r="1639" spans="4:4" x14ac:dyDescent="0.3">
      <c r="D1639" s="20"/>
    </row>
    <row r="1640" spans="4:4" x14ac:dyDescent="0.3">
      <c r="D1640" s="20"/>
    </row>
    <row r="1641" spans="4:4" x14ac:dyDescent="0.3">
      <c r="D1641" s="20"/>
    </row>
    <row r="1642" spans="4:4" x14ac:dyDescent="0.3">
      <c r="D1642" s="20"/>
    </row>
    <row r="1643" spans="4:4" x14ac:dyDescent="0.3">
      <c r="D1643" s="20"/>
    </row>
    <row r="1644" spans="4:4" x14ac:dyDescent="0.3">
      <c r="D1644" s="20"/>
    </row>
    <row r="1645" spans="4:4" x14ac:dyDescent="0.3">
      <c r="D1645" s="20"/>
    </row>
    <row r="1646" spans="4:4" x14ac:dyDescent="0.3">
      <c r="D1646" s="20"/>
    </row>
    <row r="1647" spans="4:4" x14ac:dyDescent="0.3">
      <c r="D1647" s="20"/>
    </row>
    <row r="1648" spans="4:4" x14ac:dyDescent="0.3">
      <c r="D1648" s="20"/>
    </row>
    <row r="1649" spans="4:4" x14ac:dyDescent="0.3">
      <c r="D1649" s="20"/>
    </row>
    <row r="1650" spans="4:4" x14ac:dyDescent="0.3">
      <c r="D1650" s="20"/>
    </row>
    <row r="1651" spans="4:4" x14ac:dyDescent="0.3">
      <c r="D1651" s="20"/>
    </row>
    <row r="1652" spans="4:4" x14ac:dyDescent="0.3">
      <c r="D1652" s="20"/>
    </row>
    <row r="1653" spans="4:4" x14ac:dyDescent="0.3">
      <c r="D1653" s="20"/>
    </row>
    <row r="1654" spans="4:4" x14ac:dyDescent="0.3">
      <c r="D1654" s="20"/>
    </row>
    <row r="1655" spans="4:4" x14ac:dyDescent="0.3">
      <c r="D1655" s="20"/>
    </row>
    <row r="1656" spans="4:4" x14ac:dyDescent="0.3">
      <c r="D1656" s="20"/>
    </row>
    <row r="1657" spans="4:4" x14ac:dyDescent="0.3">
      <c r="D1657" s="20"/>
    </row>
    <row r="1658" spans="4:4" x14ac:dyDescent="0.3">
      <c r="D1658" s="20"/>
    </row>
    <row r="1659" spans="4:4" x14ac:dyDescent="0.3">
      <c r="D1659" s="20"/>
    </row>
    <row r="1660" spans="4:4" x14ac:dyDescent="0.3">
      <c r="D1660" s="20"/>
    </row>
    <row r="1661" spans="4:4" x14ac:dyDescent="0.3">
      <c r="D1661" s="20"/>
    </row>
    <row r="1662" spans="4:4" x14ac:dyDescent="0.3">
      <c r="D1662" s="20"/>
    </row>
    <row r="1663" spans="4:4" x14ac:dyDescent="0.3">
      <c r="D1663" s="20"/>
    </row>
    <row r="1664" spans="4:4" x14ac:dyDescent="0.3">
      <c r="D1664" s="20"/>
    </row>
    <row r="1665" spans="4:4" x14ac:dyDescent="0.3">
      <c r="D1665" s="20"/>
    </row>
    <row r="1666" spans="4:4" x14ac:dyDescent="0.3">
      <c r="D1666" s="20"/>
    </row>
    <row r="1667" spans="4:4" x14ac:dyDescent="0.3">
      <c r="D1667" s="20"/>
    </row>
    <row r="1668" spans="4:4" x14ac:dyDescent="0.3">
      <c r="D1668" s="20"/>
    </row>
    <row r="1669" spans="4:4" x14ac:dyDescent="0.3">
      <c r="D1669" s="20"/>
    </row>
    <row r="1670" spans="4:4" x14ac:dyDescent="0.3">
      <c r="D1670" s="20"/>
    </row>
    <row r="1671" spans="4:4" x14ac:dyDescent="0.3">
      <c r="D1671" s="20"/>
    </row>
    <row r="1672" spans="4:4" x14ac:dyDescent="0.3">
      <c r="D1672" s="20"/>
    </row>
    <row r="1673" spans="4:4" x14ac:dyDescent="0.3">
      <c r="D1673" s="20"/>
    </row>
    <row r="1674" spans="4:4" x14ac:dyDescent="0.3">
      <c r="D1674" s="20"/>
    </row>
    <row r="1675" spans="4:4" x14ac:dyDescent="0.3">
      <c r="D1675" s="20"/>
    </row>
    <row r="1676" spans="4:4" x14ac:dyDescent="0.3">
      <c r="D1676" s="20"/>
    </row>
    <row r="1677" spans="4:4" x14ac:dyDescent="0.3">
      <c r="D1677" s="20"/>
    </row>
    <row r="1678" spans="4:4" x14ac:dyDescent="0.3">
      <c r="D1678" s="20"/>
    </row>
    <row r="1679" spans="4:4" x14ac:dyDescent="0.3">
      <c r="D1679" s="20"/>
    </row>
    <row r="1680" spans="4:4" x14ac:dyDescent="0.3">
      <c r="D1680" s="20"/>
    </row>
    <row r="1681" spans="4:4" x14ac:dyDescent="0.3">
      <c r="D1681" s="20"/>
    </row>
    <row r="1682" spans="4:4" x14ac:dyDescent="0.3">
      <c r="D1682" s="20"/>
    </row>
    <row r="1683" spans="4:4" x14ac:dyDescent="0.3">
      <c r="D1683" s="20"/>
    </row>
    <row r="1684" spans="4:4" x14ac:dyDescent="0.3">
      <c r="D1684" s="20"/>
    </row>
    <row r="1685" spans="4:4" x14ac:dyDescent="0.3">
      <c r="D1685" s="20"/>
    </row>
    <row r="1686" spans="4:4" x14ac:dyDescent="0.3">
      <c r="D1686" s="20"/>
    </row>
    <row r="1687" spans="4:4" x14ac:dyDescent="0.3">
      <c r="D1687" s="20"/>
    </row>
    <row r="1688" spans="4:4" x14ac:dyDescent="0.3">
      <c r="D1688" s="20"/>
    </row>
    <row r="1689" spans="4:4" x14ac:dyDescent="0.3">
      <c r="D1689" s="20"/>
    </row>
    <row r="1690" spans="4:4" x14ac:dyDescent="0.3">
      <c r="D1690" s="20"/>
    </row>
    <row r="1691" spans="4:4" x14ac:dyDescent="0.3">
      <c r="D1691" s="20"/>
    </row>
    <row r="1692" spans="4:4" x14ac:dyDescent="0.3">
      <c r="D1692" s="20"/>
    </row>
    <row r="1693" spans="4:4" x14ac:dyDescent="0.3">
      <c r="D1693" s="20"/>
    </row>
    <row r="1694" spans="4:4" x14ac:dyDescent="0.3">
      <c r="D1694" s="20"/>
    </row>
    <row r="1695" spans="4:4" x14ac:dyDescent="0.3">
      <c r="D1695" s="20"/>
    </row>
    <row r="1696" spans="4:4" x14ac:dyDescent="0.3">
      <c r="D1696" s="20"/>
    </row>
    <row r="1697" spans="4:4" x14ac:dyDescent="0.3">
      <c r="D1697" s="20"/>
    </row>
    <row r="1698" spans="4:4" x14ac:dyDescent="0.3">
      <c r="D1698" s="20"/>
    </row>
    <row r="1699" spans="4:4" x14ac:dyDescent="0.3">
      <c r="D1699" s="20"/>
    </row>
    <row r="1700" spans="4:4" x14ac:dyDescent="0.3">
      <c r="D1700" s="20"/>
    </row>
  </sheetData>
  <sheetProtection sheet="1" objects="1" scenarios="1"/>
  <dataValidations xWindow="310" yWindow="350" count="9">
    <dataValidation type="list" allowBlank="1" showErrorMessage="1" prompt="Low clock rate (37.125 MHz) not available when tap geometry is set to 1X8-1Y 10-bit. If low clock is selected for this geometry, frame rate will reflect medium clock rate." sqref="B10">
      <formula1>$A$37:$A$39</formula1>
    </dataValidation>
    <dataValidation type="list" allowBlank="1" showInputMessage="1" showErrorMessage="1" prompt="Monochrome pixel formats only. Frame rate is not affected." sqref="B7">
      <formula1>$A$50:$A$51</formula1>
    </dataValidation>
    <dataValidation type="list" allowBlank="1" showInputMessage="1" showErrorMessage="1" sqref="B11">
      <formula1>$B$37:$B$38</formula1>
    </dataValidation>
    <dataValidation type="list" allowBlank="1" showErrorMessage="1" prompt="Exposure and readout cannot be overlapped. Exposure time will affect the frame rate. " sqref="B12">
      <formula1>$B$39:$B$40</formula1>
    </dataValidation>
    <dataValidation type="custom" allowBlank="1" showInputMessage="1" showErrorMessage="1" errorTitle="Height not valid" error="Max. height is 3008. Must be a multiple of 4." prompt="Enter ROI height on sensor, before binning is applied. See &quot;output height&quot; for effect of vertical binning. Allowed values are up to 3008 lines. Must be in increments of 4.  " sqref="B6">
      <formula1>IF(AND(B54=1,B55=1),TRUE,FALSE)</formula1>
    </dataValidation>
    <dataValidation type="list" allowBlank="1" showInputMessage="1" showErrorMessage="1" error="Invalid width" prompt="Enter ROI width on sensor before binning is applied. See &quot;output width&quot; for effect of horizontal binning. Allowed values are 96 to 4112 in 16-pixel increments, except for 1X3-1Y and 1X10-1Y geometries. Use drop down list to select valid increments." sqref="B5">
      <formula1>IF(B9="1X3-1Y 8-bit",$E$37:$E$120, IF(B9="1X10-1Y 8-bit",$F$37:$F$86,$D$37:$D$288))</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s range from 15 to ~170, depending on tap geometry and CL Clock. See manual for details. Maximum exposure is ~8 sec. Exposure time will affect frame rate when triger is on and trigger overlap is off or when exposure exceeds frame period." sqref="B13">
      <formula1>B52</formula1>
      <formula2>B53</formula2>
    </dataValidation>
    <dataValidation type="list" allowBlank="1" showInputMessage="1" showErrorMessage="1" sqref="B9">
      <formula1>$A$42:$A$47</formula1>
    </dataValidation>
    <dataValidation type="list" allowBlank="1" showInputMessage="1" showErrorMessage="1" prompt="Monochrome pixel formats only. Frame rate is increased." sqref="B8">
      <formula1>$A$50:$A$51</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2018-09-26T19:59:18Z</dcterms:modified>
</cp:coreProperties>
</file>